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6.xml" ContentType="application/vnd.openxmlformats-officedocument.drawing+xml"/>
  <Override PartName="/xl/ctrlProps/ctrlProp14.xml" ContentType="application/vnd.ms-excel.controlproperties+xml"/>
  <Override PartName="/xl/drawings/drawing7.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8.xml" ContentType="application/vnd.openxmlformats-officedocument.drawing+xml"/>
  <Override PartName="/xl/ctrlProps/ctrlProp20.xml" ContentType="application/vnd.ms-excel.controlproperties+xml"/>
  <Override PartName="/xl/drawings/drawing9.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10.xml" ContentType="application/vnd.openxmlformats-officedocument.drawing+xml"/>
  <Override PartName="/xl/ctrlProps/ctrlProp26.xml" ContentType="application/vnd.ms-excel.controlproperties+xml"/>
  <Override PartName="/xl/drawings/drawing11.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819"/>
  <workbookPr codeName="DieseArbeitsmappe" autoCompressPictures="0"/>
  <bookViews>
    <workbookView xWindow="0" yWindow="0" windowWidth="30420" windowHeight="17820" tabRatio="953"/>
  </bookViews>
  <sheets>
    <sheet name="Infos, Merkblatt" sheetId="1" r:id="rId1"/>
    <sheet name="Muster" sheetId="2" r:id="rId2"/>
    <sheet name="1. S. a" sheetId="3" r:id="rId3"/>
    <sheet name="1. S. b" sheetId="4" r:id="rId4"/>
    <sheet name="Bildungb. 1. S." sheetId="15" r:id="rId5"/>
    <sheet name="2. S. a" sheetId="5" r:id="rId6"/>
    <sheet name="2. S. b" sheetId="6" r:id="rId7"/>
    <sheet name="Bildungsb. 2. S." sheetId="17" r:id="rId8"/>
    <sheet name="3. S. a" sheetId="7" r:id="rId9"/>
    <sheet name="3. S. b" sheetId="8" r:id="rId10"/>
    <sheet name="Bildungsb. 3 S." sheetId="18" r:id="rId11"/>
    <sheet name="4. S. a" sheetId="9" r:id="rId12"/>
    <sheet name="4. S. b" sheetId="10" r:id="rId13"/>
    <sheet name="Bildungsb. 4. S." sheetId="16" r:id="rId14"/>
    <sheet name="5. S. a" sheetId="11" r:id="rId15"/>
    <sheet name="5. S. b" sheetId="12" r:id="rId16"/>
    <sheet name="Bildungsb. 5. S." sheetId="19" r:id="rId17"/>
    <sheet name="S. 1 -5" sheetId="13" r:id="rId18"/>
    <sheet name="Z.zug Erfanoten " sheetId="14" r:id="rId19"/>
  </sheets>
  <definedNames>
    <definedName name="_Toc113098489" localSheetId="0">'Infos, Merkblatt'!#REF!</definedName>
    <definedName name="_xlnm.Print_Area" localSheetId="0">'Infos, Merkblatt'!$A$1:$H$28</definedName>
    <definedName name="_xlnm.Print_Area" localSheetId="1">Muster!$A$1:$K$24</definedName>
    <definedName name="Z_0B43FBCB_C830_11DC_8DB8_001B63993140_.wvu.PrintArea" localSheetId="0" hidden="1">'Infos, Merkblatt'!$A$1:$H$28</definedName>
    <definedName name="Z_0B43FBCB_C830_11DC_8DB8_001B63993140_.wvu.PrintArea" localSheetId="1" hidden="1">Muster!$A$1:$K$24</definedName>
  </definedNames>
  <calcPr calcId="140001" concurrentCalc="0"/>
  <customWorkbookViews>
    <customWorkbookView name="Rolf Dürig - Persönliche Ansicht" guid="{0B43FBCB-C830-11DC-8DB8-001B63993140}" mergeInterval="0" personalView="1" xWindow="183" yWindow="114" windowWidth="1056" windowHeight="679" tabRatio="953" activeSheetId="4" showFormulaBar="0" showComments="commIndAndComment"/>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I15" i="14" l="1"/>
  <c r="I21" i="14"/>
  <c r="I24" i="14"/>
  <c r="J24" i="14"/>
  <c r="I36" i="14"/>
  <c r="J5" i="14"/>
  <c r="G5" i="14"/>
  <c r="D5" i="14"/>
  <c r="C44" i="14"/>
  <c r="G22" i="13"/>
  <c r="B26" i="19"/>
  <c r="G26" i="19"/>
  <c r="G22" i="12"/>
  <c r="B22" i="12"/>
  <c r="B22" i="10"/>
  <c r="B22" i="8"/>
  <c r="B26" i="18"/>
  <c r="G26" i="16"/>
  <c r="B26" i="16"/>
  <c r="J5" i="19"/>
  <c r="G5" i="19"/>
  <c r="D5" i="19"/>
  <c r="J5" i="16"/>
  <c r="G5" i="16"/>
  <c r="D5" i="16"/>
  <c r="D5" i="18"/>
  <c r="J5" i="18"/>
  <c r="G5" i="18"/>
  <c r="J5" i="17"/>
  <c r="G5" i="17"/>
  <c r="D5" i="17"/>
  <c r="B22" i="6"/>
  <c r="G26" i="17"/>
  <c r="B26" i="17"/>
  <c r="G26" i="15"/>
  <c r="B26" i="15"/>
  <c r="B22" i="13"/>
  <c r="C4" i="13"/>
  <c r="C3" i="13"/>
  <c r="C2" i="13"/>
  <c r="G22" i="8"/>
  <c r="G26" i="18"/>
  <c r="C4" i="15"/>
  <c r="C3" i="15"/>
  <c r="C2" i="15"/>
  <c r="C4" i="12"/>
  <c r="C3" i="12"/>
  <c r="C2" i="12"/>
  <c r="C4" i="10"/>
  <c r="C3" i="10"/>
  <c r="C2" i="10"/>
  <c r="C4" i="8"/>
  <c r="C3" i="8"/>
  <c r="C2" i="8"/>
  <c r="C4" i="6"/>
  <c r="C3" i="6"/>
  <c r="C2" i="6"/>
  <c r="C4" i="11"/>
  <c r="C3" i="11"/>
  <c r="C2" i="11"/>
  <c r="C4" i="9"/>
  <c r="C3" i="9"/>
  <c r="C2" i="9"/>
  <c r="C4" i="7"/>
  <c r="C3" i="7"/>
  <c r="C2" i="7"/>
  <c r="C4" i="5"/>
  <c r="C2" i="5"/>
  <c r="C3" i="5"/>
  <c r="C3" i="4"/>
  <c r="C2" i="4"/>
  <c r="G22" i="10"/>
  <c r="I12" i="13"/>
  <c r="G22" i="6"/>
  <c r="I11" i="13"/>
  <c r="G22" i="4"/>
  <c r="I13" i="13"/>
  <c r="H11" i="13"/>
  <c r="H13" i="13"/>
  <c r="H12" i="13"/>
  <c r="I9" i="13"/>
  <c r="I10" i="13"/>
  <c r="H10" i="13"/>
  <c r="H9" i="13"/>
  <c r="K19" i="3"/>
  <c r="K17" i="3"/>
  <c r="K15" i="3"/>
  <c r="K18" i="3"/>
  <c r="K16" i="3"/>
  <c r="E9" i="13"/>
  <c r="K20" i="4"/>
  <c r="K20" i="6"/>
  <c r="K12" i="4"/>
  <c r="K16" i="4"/>
  <c r="K18" i="4"/>
  <c r="K11" i="3"/>
  <c r="C4" i="4"/>
  <c r="F14" i="15"/>
  <c r="F15" i="15"/>
  <c r="F16" i="15"/>
  <c r="F17" i="15"/>
  <c r="K10" i="3"/>
  <c r="K9" i="3"/>
  <c r="E10" i="13"/>
  <c r="B22" i="4"/>
  <c r="K12" i="12"/>
  <c r="K16" i="12"/>
  <c r="K18" i="12"/>
  <c r="K20" i="12"/>
  <c r="K10" i="12"/>
  <c r="K11" i="12"/>
  <c r="K13" i="12"/>
  <c r="K14" i="12"/>
  <c r="K15" i="12"/>
  <c r="K17" i="12"/>
  <c r="K19" i="12"/>
  <c r="K12" i="8"/>
  <c r="K16" i="8"/>
  <c r="K18" i="8"/>
  <c r="K20" i="8"/>
  <c r="K10" i="8"/>
  <c r="K11" i="8"/>
  <c r="K13" i="8"/>
  <c r="K14" i="8"/>
  <c r="K15" i="8"/>
  <c r="K17" i="8"/>
  <c r="K19" i="8"/>
  <c r="K12" i="6"/>
  <c r="K16" i="6"/>
  <c r="K18" i="6"/>
  <c r="K10" i="6"/>
  <c r="K11" i="6"/>
  <c r="K13" i="6"/>
  <c r="K14" i="6"/>
  <c r="K15" i="6"/>
  <c r="K17" i="6"/>
  <c r="K19" i="6"/>
  <c r="K11" i="11"/>
  <c r="K15" i="11"/>
  <c r="K17" i="11"/>
  <c r="K19" i="11"/>
  <c r="K9" i="11"/>
  <c r="K10" i="11"/>
  <c r="K12" i="11"/>
  <c r="K13" i="11"/>
  <c r="K14" i="11"/>
  <c r="K16" i="11"/>
  <c r="K18" i="11"/>
  <c r="K11" i="9"/>
  <c r="K15" i="9"/>
  <c r="K17" i="9"/>
  <c r="K19" i="9"/>
  <c r="K9" i="9"/>
  <c r="K10" i="9"/>
  <c r="K12" i="9"/>
  <c r="K13" i="9"/>
  <c r="K14" i="9"/>
  <c r="K16" i="9"/>
  <c r="K18" i="9"/>
  <c r="K11" i="7"/>
  <c r="K15" i="7"/>
  <c r="K17" i="7"/>
  <c r="K19" i="7"/>
  <c r="K9" i="7"/>
  <c r="K10" i="7"/>
  <c r="K12" i="7"/>
  <c r="K13" i="7"/>
  <c r="K14" i="7"/>
  <c r="K16" i="7"/>
  <c r="K18" i="7"/>
  <c r="K11" i="5"/>
  <c r="K15" i="5"/>
  <c r="K17" i="5"/>
  <c r="K19" i="5"/>
  <c r="K9" i="5"/>
  <c r="K10" i="5"/>
  <c r="K12" i="5"/>
  <c r="K13" i="5"/>
  <c r="K14" i="5"/>
  <c r="K16" i="5"/>
  <c r="K18" i="5"/>
  <c r="K12" i="10"/>
  <c r="K16" i="10"/>
  <c r="K18" i="10"/>
  <c r="K20" i="10"/>
  <c r="K10" i="10"/>
  <c r="K11" i="10"/>
  <c r="K13" i="10"/>
  <c r="K14" i="10"/>
  <c r="K15" i="10"/>
  <c r="K17" i="10"/>
  <c r="K19" i="10"/>
  <c r="K12" i="3"/>
  <c r="K13" i="3"/>
  <c r="K14" i="3"/>
  <c r="K10" i="4"/>
  <c r="K11" i="4"/>
  <c r="K13" i="4"/>
  <c r="K14" i="4"/>
  <c r="K15" i="4"/>
  <c r="K17" i="4"/>
  <c r="K19" i="4"/>
  <c r="F14" i="17"/>
  <c r="F15" i="17"/>
  <c r="F16" i="17"/>
  <c r="F17" i="17"/>
  <c r="F14" i="18"/>
  <c r="F15" i="18"/>
  <c r="F16" i="18"/>
  <c r="F17" i="18"/>
  <c r="F14" i="16"/>
  <c r="F15" i="16"/>
  <c r="F16" i="16"/>
  <c r="F17" i="16"/>
  <c r="F14" i="19"/>
  <c r="F15" i="19"/>
  <c r="F16" i="19"/>
  <c r="F17" i="19"/>
  <c r="C2" i="14"/>
  <c r="C2" i="19"/>
  <c r="C2" i="16"/>
  <c r="C2" i="18"/>
  <c r="C3" i="14"/>
  <c r="C4" i="14"/>
  <c r="C4" i="19"/>
  <c r="C4" i="16"/>
  <c r="C4" i="18"/>
  <c r="C4" i="17"/>
  <c r="C3" i="19"/>
  <c r="C3" i="16"/>
  <c r="C3" i="18"/>
  <c r="C3" i="17"/>
  <c r="C2" i="17"/>
  <c r="J15" i="14"/>
  <c r="I35" i="14"/>
  <c r="K9" i="2"/>
  <c r="K10" i="2"/>
  <c r="K11" i="2"/>
  <c r="H20" i="2"/>
  <c r="K20" i="2"/>
  <c r="K15" i="2"/>
  <c r="K17" i="2"/>
  <c r="K19" i="2"/>
  <c r="K12" i="2"/>
  <c r="K13" i="2"/>
  <c r="K14" i="2"/>
  <c r="K16" i="2"/>
  <c r="K18" i="2"/>
  <c r="G21" i="2"/>
  <c r="E11" i="13"/>
  <c r="E12" i="13"/>
  <c r="E13" i="13"/>
  <c r="H21" i="12"/>
  <c r="K21" i="12"/>
  <c r="I19" i="13"/>
  <c r="H20" i="11"/>
  <c r="K20" i="11"/>
  <c r="I18" i="13"/>
  <c r="H21" i="10"/>
  <c r="K21" i="10"/>
  <c r="H19" i="13"/>
  <c r="H20" i="9"/>
  <c r="K20" i="9"/>
  <c r="H18" i="13"/>
  <c r="H21" i="8"/>
  <c r="K21" i="8"/>
  <c r="G19" i="13"/>
  <c r="H20" i="7"/>
  <c r="K20" i="7"/>
  <c r="G18" i="13"/>
  <c r="H21" i="6"/>
  <c r="K21" i="6"/>
  <c r="F19" i="13"/>
  <c r="H20" i="5"/>
  <c r="K20" i="5"/>
  <c r="F18" i="13"/>
  <c r="H21" i="4"/>
  <c r="K21" i="4"/>
  <c r="E19" i="13"/>
  <c r="H20" i="3"/>
  <c r="K20" i="3"/>
  <c r="E18" i="13"/>
  <c r="I20" i="13"/>
  <c r="I21" i="13"/>
  <c r="D18" i="19"/>
  <c r="F18" i="19"/>
  <c r="J21" i="19"/>
  <c r="J22" i="19"/>
  <c r="H20" i="13"/>
  <c r="H21" i="13"/>
  <c r="D18" i="16"/>
  <c r="F18" i="16"/>
  <c r="J21" i="16"/>
  <c r="J22" i="16"/>
  <c r="G20" i="13"/>
  <c r="G21" i="13"/>
  <c r="D18" i="18"/>
  <c r="F18" i="18"/>
  <c r="J21" i="18"/>
  <c r="J22" i="18"/>
  <c r="J23" i="18"/>
  <c r="I29" i="14"/>
  <c r="F20" i="13"/>
  <c r="F21" i="13"/>
  <c r="D18" i="17"/>
  <c r="F18" i="17"/>
  <c r="J21" i="17"/>
  <c r="J22" i="17"/>
  <c r="E20" i="13"/>
  <c r="E21" i="13"/>
  <c r="D18" i="15"/>
  <c r="F18" i="15"/>
  <c r="J21" i="15"/>
  <c r="J22" i="15"/>
  <c r="J23" i="15"/>
  <c r="I27" i="14"/>
  <c r="J23" i="19"/>
  <c r="I31" i="14"/>
  <c r="J23" i="16"/>
  <c r="I30" i="14"/>
  <c r="J23" i="17"/>
  <c r="I28" i="14"/>
  <c r="I32" i="14"/>
  <c r="J32" i="14"/>
  <c r="I37" i="14"/>
  <c r="I38" i="14"/>
</calcChain>
</file>

<file path=xl/sharedStrings.xml><?xml version="1.0" encoding="utf-8"?>
<sst xmlns="http://schemas.openxmlformats.org/spreadsheetml/2006/main" count="977" uniqueCount="260">
  <si>
    <t>…………………………………………………………….</t>
  </si>
  <si>
    <t>Visum lernende Person:</t>
  </si>
  <si>
    <t>Ort:</t>
  </si>
  <si>
    <t>Ziel</t>
  </si>
  <si>
    <t>Je zwei Arbeiten spätestens am Semesterende der Semester 1 - 5</t>
  </si>
  <si>
    <t>Bewertung Lerndokumentation Zusammenzug der Semesternoten und Übersicht Semester 1 - 5</t>
  </si>
  <si>
    <t>Die beiden am Ende des Semesters auszufüllenden  Bewertungsformulare sind umgehend an (...) zu senden. Am Ende der Lehre ist auch der "Zusammenzug der Semesternoten und Übersicht Semester 1-5" mit der Berichtkontrolle einzusenden.</t>
  </si>
  <si>
    <t>Hans Muster</t>
  </si>
  <si>
    <t>Meisterbetrieb</t>
  </si>
  <si>
    <t>Kurt Meister</t>
  </si>
  <si>
    <t>Muster</t>
  </si>
  <si>
    <t>Rechtsgrundlage</t>
  </si>
  <si>
    <t xml:space="preserve">Mit der Lerndokumentation erstellt die lernende Person ein Gesamtwerk zu Tätigkeiten und Gegebenheiten während ihrer Ausbildungszeit. Durch das eigenständige, schriftliche Aufarbeiten von praktischen, selbst durchgeführten Tätigkeiten wird der Lerneffekt verbessert. </t>
  </si>
  <si>
    <t>Komplett abgeschriebene Arbeiten werden zurückgewiesen. Die Übernahme von fremden Texten und Illustrationen muss mit der Quellenangabe erfolgen.</t>
  </si>
  <si>
    <t>Durchschnittsnote pro Semester (Notensumme : 2, auf halbe Note gerundet)</t>
  </si>
  <si>
    <t>* nur bei Arbeitsberichten und Kalkulationen bewerten</t>
  </si>
  <si>
    <t>fachlich richtig</t>
  </si>
  <si>
    <t>Dieses Merkblatt wurde von einer Arbeitsgruppe der CODOC erarbeitet und nach einer Vernehmlassung bereinigt. Die Organisationen der Arbeitswelt Wald (OdA Wald) haben das Merkblatt genehmigt und empfehlen den kantonalen Behörden und den Lehrbetrieben, es umzusetzen.</t>
  </si>
  <si>
    <t xml:space="preserve">Der Berufsbildner / die Berufsbildnerin bewertet jede(n) Arbeit/Bericht mit dem Bewertungsformular für die Lerndokumentation (Seite 2). Er/sie bespricht die Bewertungen und die Noten mit der lernenden Person. 
Die Noten der einzelnen Arbeiten/Berichte werden in das Notenblatt (Seite 3, Tabelle 2) übertragen. Die so ermittelte Semesternote wird  in das Formular „Notenblatt zum Bildungsbericht“ unter Position 5 eingetragen!
</t>
  </si>
  <si>
    <t>Total Punkte</t>
  </si>
  <si>
    <r>
      <t xml:space="preserve">          </t>
    </r>
    <r>
      <rPr>
        <b/>
        <sz val="9"/>
        <rFont val="Arial"/>
        <family val="2"/>
      </rPr>
      <t xml:space="preserve"> Arbeitsbericht</t>
    </r>
  </si>
  <si>
    <t>erreichte Punkte</t>
  </si>
  <si>
    <t>Wertung (erreichte Punkte) bitte kurz begründen</t>
  </si>
  <si>
    <t xml:space="preserve">klar verständlich oder / und *korrekt berechnet  </t>
  </si>
  <si>
    <t xml:space="preserve">3. Gestaltung Gliederung </t>
  </si>
  <si>
    <t>4. Sauberkeit Rechtschreibung</t>
  </si>
  <si>
    <t>Total mögliche Punkte</t>
  </si>
  <si>
    <t>Total erreichte Punktezahl</t>
  </si>
  <si>
    <t>Note:</t>
  </si>
  <si>
    <t>Punkte</t>
  </si>
  <si>
    <t>&gt; Bearbeitung einer Fragestellung mit Abwägen von Vor- und  Nachteilen sowie der Formulierung von Schlussfolgerungen</t>
  </si>
  <si>
    <t>&gt; vom Lernenden erarbeitete Berichte über selber ausgeführteArbeiten während seiner Lehre
&gt; wo möglich mit einfacher Kostenschätzung/Kalkulation</t>
  </si>
  <si>
    <t>Bewertung</t>
  </si>
  <si>
    <t>Gültigkeit</t>
  </si>
  <si>
    <t>Arbeitsberichte</t>
  </si>
  <si>
    <r>
      <t xml:space="preserve">1. Inhalte                                          </t>
    </r>
    <r>
      <rPr>
        <sz val="9.5"/>
        <rFont val="Arial"/>
        <family val="2"/>
      </rPr>
      <t>max. möglich Punkte 30</t>
    </r>
  </si>
  <si>
    <t>Bewertung Lerndokumentation Muster</t>
  </si>
  <si>
    <t>Bericht über die Naturschutzmassnahmen am Oberberg</t>
  </si>
  <si>
    <t>vollständig / ausführlich</t>
  </si>
  <si>
    <t>Vollständig und ausführlich</t>
  </si>
  <si>
    <t>Exkursionsbericht</t>
  </si>
  <si>
    <t>Arbeitsbericht Nr. 5</t>
  </si>
  <si>
    <t>Betriebsbeschrieb</t>
  </si>
  <si>
    <t>Tabelle 2: Zusammenzug Einzelnoten Lerndokumentation (Übertrag aus den Bewertungsformularen)</t>
  </si>
  <si>
    <t>Gesamtzal der Arbeiten</t>
  </si>
  <si>
    <t xml:space="preserve">&gt; Berechnung von Kosten- und Zeitaufwand einer Arbeit
&gt; Vorkalkulation oder Nachkalkulation (gem. LZ 1.7.1.4)
</t>
  </si>
  <si>
    <t xml:space="preserve">&gt;  Langfristige Beobachtungen (über 6 Monate) eines Vorgangs in der Natur (Pflanze, Tier etc.)
&gt; Beschreibung der Beobachtungen und Veränderungen
</t>
  </si>
  <si>
    <t>&gt; Beschreibung einer forstlichen Exkursion oder Reise</t>
  </si>
  <si>
    <t>&gt; Beschreibung des eigenen Lehrbetriebs</t>
  </si>
  <si>
    <t>……………………………………………………..</t>
  </si>
  <si>
    <r>
      <t xml:space="preserve">1. Inhalte                                        </t>
    </r>
    <r>
      <rPr>
        <sz val="9.5"/>
        <rFont val="Arial"/>
        <family val="2"/>
      </rPr>
      <t>max. möglich Punkte 30</t>
    </r>
  </si>
  <si>
    <r>
      <t xml:space="preserve">1. Inhalte                               </t>
    </r>
    <r>
      <rPr>
        <sz val="9.5"/>
        <rFont val="Arial"/>
        <family val="2"/>
      </rPr>
      <t>max. möglich Punkte 30</t>
    </r>
  </si>
  <si>
    <t>Die Noten der Lerndokumentation müssen Semesterweise in das Formular „Notenblatt zum Bildungsbericht“ übertragen werden!</t>
  </si>
  <si>
    <r>
      <t xml:space="preserve">1. Inhalte                                       </t>
    </r>
    <r>
      <rPr>
        <sz val="9.5"/>
        <rFont val="Arial"/>
        <family val="2"/>
      </rPr>
      <t>max. möglich Punkte 30</t>
    </r>
  </si>
  <si>
    <t>Verordnung Forstwartin/Forstwart vom 1. Dez. 2006, Art. 15, Abs. 1</t>
  </si>
  <si>
    <t>Weitere Angaben</t>
  </si>
  <si>
    <t>Erreichte Noten pro Arbeit im Semester</t>
  </si>
  <si>
    <t>a) Note Arbeitsbericht (pro Semester ist eine Note einzutragen)</t>
  </si>
  <si>
    <t>b) Note weitere Arbeitstypen (pro Semester  ist eine Note einzutragen)</t>
  </si>
  <si>
    <t>Rolle des Berufsbildners</t>
  </si>
  <si>
    <t>Abgabetermin</t>
  </si>
  <si>
    <t>Anforderungen</t>
  </si>
  <si>
    <t xml:space="preserve">Berechnungen fehlen, sonst aber klar und verständlich </t>
  </si>
  <si>
    <t>Bilder und Zeichnungen sowie Grafiken sehr gut platziert</t>
  </si>
  <si>
    <t>Gute Qualität der Bilder und der Zeichnungen</t>
  </si>
  <si>
    <t>Alle Bilder, Grafiken und Zeichnungen mit Legende korrekt und gut  beschriftet</t>
  </si>
  <si>
    <t>(1 Bericht pro Semester)</t>
  </si>
  <si>
    <t>(1 Arbeit pro Semester)</t>
  </si>
  <si>
    <t>Bewertung Lerndokumentation 1. Semester Arbeitsbericht</t>
  </si>
  <si>
    <t>Der Berufsbildner soll die lernenden Personen bei der Themenwahl unterstützen, sie bei der Bearbeitung der Arbeiten begleiten und nach jeder Arbeit eine Rückmeldung mit dem entsprechenden Begleitblatt erstellen.</t>
  </si>
  <si>
    <r>
      <t xml:space="preserve">2. Illustrationen      </t>
    </r>
    <r>
      <rPr>
        <sz val="9.5"/>
        <rFont val="Arial"/>
        <family val="2"/>
      </rPr>
      <t xml:space="preserve">max. mögliche Punkte 20   </t>
    </r>
  </si>
  <si>
    <t>Visum Berufsbildner:</t>
  </si>
  <si>
    <t>Informationen zum vorliegenden Bewertungsprogramm</t>
  </si>
  <si>
    <t>Die Noten sind nicht selber zu berechnen. Das Programm erstellt die Note nach Ihren Angaben selber!</t>
  </si>
  <si>
    <t>Lernende Person</t>
  </si>
  <si>
    <t>Lehrbetrieb</t>
  </si>
  <si>
    <t>Berufsbildner</t>
  </si>
  <si>
    <t>Arbeitstitel</t>
  </si>
  <si>
    <t>Semester</t>
  </si>
  <si>
    <t>Art des Berichts</t>
  </si>
  <si>
    <t>Abschriften</t>
  </si>
  <si>
    <t xml:space="preserve">Merkblatt über die Anforderungen an die Lerndokumentation </t>
  </si>
  <si>
    <r>
      <t>Anzahl</t>
    </r>
    <r>
      <rPr>
        <i/>
        <sz val="9.5"/>
        <rFont val="Arial"/>
        <family val="2"/>
      </rPr>
      <t xml:space="preserve"> (pro Semester)</t>
    </r>
  </si>
  <si>
    <r>
      <t>Anzahl</t>
    </r>
    <r>
      <rPr>
        <i/>
        <sz val="9.5"/>
        <rFont val="Arial"/>
        <family val="2"/>
      </rPr>
      <t xml:space="preserve"> (für 1. - 5. Semester)</t>
    </r>
  </si>
  <si>
    <t>Übersichtlich und sauber gestaltet</t>
  </si>
  <si>
    <t>Gut und klar strukturiert</t>
  </si>
  <si>
    <t>Sauber dargestellt und geschrieben</t>
  </si>
  <si>
    <t>Keine orthografischen Fehler</t>
  </si>
  <si>
    <t>Bewertung Lerndokumentation 4. Semester Arbeitsbericht</t>
  </si>
  <si>
    <t>Bewertung Lerndokumentation 4. Sem. weitere Arbeiten</t>
  </si>
  <si>
    <t>Bewertung Lerndokumentation 5. Semester Arbeitsbericht</t>
  </si>
  <si>
    <t>Bewertung Lerndokumentation 5. Sem. weitere Arbeiten</t>
  </si>
  <si>
    <r>
      <t>Datum:</t>
    </r>
    <r>
      <rPr>
        <sz val="10"/>
        <rFont val="Arial"/>
      </rPr>
      <t xml:space="preserve"> </t>
    </r>
  </si>
  <si>
    <t>……………………………………………………………</t>
  </si>
  <si>
    <r>
      <t xml:space="preserve">1. Inhalte                  </t>
    </r>
    <r>
      <rPr>
        <sz val="9.5"/>
        <rFont val="Arial"/>
        <family val="2"/>
      </rPr>
      <t>max. möglich Punkte 30</t>
    </r>
  </si>
  <si>
    <t>Fachlich meist korrekt. Da der Bericht im ersten Lehrjahr geschrieben wurde kann die maximale Punktzahl vergeben werden.</t>
  </si>
  <si>
    <t>Immer themenbezogen</t>
  </si>
  <si>
    <t>.......................................................</t>
  </si>
  <si>
    <t>richtig platziert</t>
  </si>
  <si>
    <t>themenbezogen</t>
  </si>
  <si>
    <t>sehr gute Qualität</t>
  </si>
  <si>
    <t>mit Legende</t>
  </si>
  <si>
    <t>übersichtlich</t>
  </si>
  <si>
    <t>klar strukturiert</t>
  </si>
  <si>
    <t>sauber, vorbildlich</t>
  </si>
  <si>
    <t>fehlerfrei</t>
  </si>
  <si>
    <t>70 Punkte</t>
  </si>
  <si>
    <t>Tabelle 1: Kontrolle über erledigte Arbeiten pro Semester und Arbeitstyp</t>
  </si>
  <si>
    <t>a) Arbeitsberichte</t>
  </si>
  <si>
    <t>Datum</t>
  </si>
  <si>
    <t>b) weitere Arbeiten</t>
  </si>
  <si>
    <t>Arbeitsbericht Nr. 1</t>
  </si>
  <si>
    <t>Kalkulation</t>
  </si>
  <si>
    <t>Arbeitsbericht Nr. 2</t>
  </si>
  <si>
    <t>Naturbeobachtung</t>
  </si>
  <si>
    <t>Arbeitsbericht Nr. 3</t>
  </si>
  <si>
    <t>Vergleichsstudie</t>
  </si>
  <si>
    <t>Arbeitsbericht Nr. 4</t>
  </si>
  <si>
    <t>Notensumme pro Semester (a + b)</t>
  </si>
  <si>
    <t>Maximal mögliche Punkte.</t>
  </si>
  <si>
    <t xml:space="preserve">Die Note für die Lerndokumentation wird vom Berufsbildner ermittelt und im Gespräch mit der lernenden Person jeweils am Ende des Semesters besprochen. Hinweise zur Punkteverteilung/Abzügen sind auf der dem Bewertungsformular einzutragen. </t>
  </si>
  <si>
    <r>
      <t xml:space="preserve">1. Inhalte                           </t>
    </r>
    <r>
      <rPr>
        <sz val="9.5"/>
        <rFont val="Arial"/>
        <family val="2"/>
      </rPr>
      <t>max. möglich Punkte 30</t>
    </r>
  </si>
  <si>
    <r>
      <t xml:space="preserve">1. Inhalte                                    </t>
    </r>
    <r>
      <rPr>
        <sz val="9.5"/>
        <rFont val="Arial"/>
        <family val="2"/>
      </rPr>
      <t>max. möglich Punkte 30</t>
    </r>
  </si>
  <si>
    <t xml:space="preserve">Wertungs - Position  </t>
  </si>
  <si>
    <t>Exkursions- oder Reise-beschreibung</t>
  </si>
  <si>
    <t>Betreibsbeschrieb</t>
  </si>
  <si>
    <t>Inhalt</t>
  </si>
  <si>
    <t xml:space="preserve">Pro Semester ist eine Arbeit aus den fünf Arbeitstypen auszuwählen (am Ende des 5. Semesters muss die Anzahl „für
 1. – 5. Semester“ erfüllt sein,
 d. h. je eine Arbeit pro Arbeitstyp
</t>
  </si>
  <si>
    <r>
      <t xml:space="preserve">1. Inhalte                                     </t>
    </r>
    <r>
      <rPr>
        <sz val="9.5"/>
        <rFont val="Arial"/>
        <family val="2"/>
      </rPr>
      <t>max. möglich Punkte 30</t>
    </r>
  </si>
  <si>
    <t>Fotos                Skizzen          Grafiken              Tabellen</t>
  </si>
  <si>
    <r>
      <t>Datum:</t>
    </r>
    <r>
      <rPr>
        <sz val="10"/>
        <rFont val="Arial"/>
      </rPr>
      <t xml:space="preserve"> …………………………………………………..</t>
    </r>
  </si>
  <si>
    <t>max. mögliche Punkte 10</t>
  </si>
  <si>
    <t>Bewertungs- Grundlagen         max. Punktezahl</t>
  </si>
  <si>
    <t>Während der Lehrzeit sind von den lernenden Personen fünf Arbeitsberichte mit einer einfachen Kalkulation, eine umfassende Kalkulation, eine Naturbeobachtung,  eine Vergleichsstudie, ein Exkursionsbericht und ein Betriebsbeschrieb zu erstellen (siehe nachfolgende Tabelle). Lernende Personen mit verkürzter Lehre müssen insgesamt 6 Arbeiten (für 3 Semester) abliefern.</t>
  </si>
  <si>
    <t xml:space="preserve">Detaillierte Angaben zu diesem Auftrag finden sich im CODOC-Ordner Lerndokumentation Betrieb. Auf der Internet-Site www.codoc.ch kann ein Musterarbeitsbuch mit Beispielen aller hier aufgeführten Arbeiten betrachtet oder heruntergeladen werden. </t>
  </si>
  <si>
    <r>
      <t xml:space="preserve">1. Inhalte                                      </t>
    </r>
    <r>
      <rPr>
        <sz val="9.5"/>
        <rFont val="Arial"/>
        <family val="2"/>
      </rPr>
      <t>max. möglich Punkte 30</t>
    </r>
  </si>
  <si>
    <t>Es dürfen nur die maximal möglichen Punktezahlen pro Position eingegeben werden. Werden mehr Punkte eingesetzt meldet das Programm "Fehler"!</t>
  </si>
  <si>
    <t>Bitte nur die weissen Felder beschriften. Die gelben Felder beschriftet das Programm selber oder es sind nur Texteingaben.</t>
  </si>
  <si>
    <t>Nicht korrekt und / oder nicht vollständig ausgefüllte Bewertungsformulare werden zurückgewiesen.</t>
  </si>
  <si>
    <t xml:space="preserve">                     </t>
  </si>
  <si>
    <t xml:space="preserve"> </t>
  </si>
  <si>
    <r>
      <t xml:space="preserve">1. Inhalte                        </t>
    </r>
    <r>
      <rPr>
        <sz val="9.5"/>
        <rFont val="Arial"/>
        <family val="2"/>
      </rPr>
      <t>max. möglich Punkte 30</t>
    </r>
  </si>
  <si>
    <r>
      <t xml:space="preserve">1. Inhalte                              </t>
    </r>
    <r>
      <rPr>
        <sz val="9.5"/>
        <rFont val="Arial"/>
        <family val="2"/>
      </rPr>
      <t>max. möglich Punkte 30</t>
    </r>
  </si>
  <si>
    <t>Die Wertung ist zwingend zu begründen. Die gesetzte Note muss rekursfähig sein. Das heisst, dass bei der Lehrabschlussprüfung der Lehrling die Möglichkeit hat, gegen die erstellte Note Einsprache zu erheben.  In diesem Falle muss der Bewertende in der Lage sein, anhand der gemachten Notizen die Benotung nochmals zu begründen. Es ist zwingend und sehr wichtig, dass dem Lehrling die Note eröffnet wird und dass der Lehrling das Bewertungsblatt mit unterzeichnet.</t>
  </si>
  <si>
    <t>Bewertung Lerndokumentation 1. Sem. weitere Arbeiten</t>
  </si>
  <si>
    <t>Bewertung Lerndokumentation 2. Semester Arbeitsbericht</t>
  </si>
  <si>
    <t>Bewertung Lerndokumentation 2. Sem. weitere Arbeiten</t>
  </si>
  <si>
    <t>Bewertung Lerndokumentation 3. Semester Arbeitsbericht</t>
  </si>
  <si>
    <t>Bewertung Lerndokumentation 3. Sem. weitere Arbeiten</t>
  </si>
  <si>
    <t>Zusammenzug der Erfahrungsnoten - Forstwart</t>
  </si>
  <si>
    <t>Lernende Person</t>
  </si>
  <si>
    <t>Lehrbetrieb</t>
  </si>
  <si>
    <t>Berufsbildner</t>
  </si>
  <si>
    <t xml:space="preserve">Lehrbetrieb </t>
  </si>
  <si>
    <t>Tel.:</t>
  </si>
  <si>
    <t>E-Mail:</t>
  </si>
  <si>
    <t>Fax:</t>
  </si>
  <si>
    <t>Position 1. Erfahrungsnoten Berufsschule (Semesternoten und Herbarium)</t>
  </si>
  <si>
    <t>Semesternoten Berufsschule und Herbarium</t>
  </si>
  <si>
    <t>Notenwerte</t>
  </si>
  <si>
    <t>Semesternote Berufsschule 1. Semester, auf halbe Note gerundet</t>
  </si>
  <si>
    <t>Semesternote Berufsschule 2. Semester, auf halbe Note gerundet</t>
  </si>
  <si>
    <t>Semesternote Berufsschule 3. Semester, auf halbe Note gerundet</t>
  </si>
  <si>
    <t>Semesternote Berufsschule 4. Semester, auf halbe Note gerundet</t>
  </si>
  <si>
    <t>Semesternote Berufsschule 5. Semester, auf halbe Note gerundet</t>
  </si>
  <si>
    <t>Semesternote Berufsschule 6. Semester, auf halbe Note gerundet</t>
  </si>
  <si>
    <t>Note für das Herbarium auf halbe Note gerundet</t>
  </si>
  <si>
    <t>Durchschnittsnote Pos. 1 für die Übernahme in das Qualifikationsverfahren</t>
  </si>
  <si>
    <t>Position 2. Erfahrungsnoten überbetriebliche Kurse</t>
  </si>
  <si>
    <t>Art der überbetrieblichen Kurse</t>
  </si>
  <si>
    <t>Notenwerte</t>
  </si>
  <si>
    <t>Kurs A Holzernte I, auf halbe Note gerundet</t>
  </si>
  <si>
    <t>Kurs B Holzernte II, auf halbe Note gerundet</t>
  </si>
  <si>
    <t>Kurs C Holzernte III, auf halbe Note gerundet</t>
  </si>
  <si>
    <t>Kurs D Waldbau, auf halbe Note gerundet</t>
  </si>
  <si>
    <t>Kurs D Ökologie, auf halbe Note gerundet</t>
  </si>
  <si>
    <t>Kurs E Forstliches Bauwesen, auf halbe Note gerundet</t>
  </si>
  <si>
    <t>Durchschnittsnote Pos. 2 für die Übernahme in das Qualifikationsverfahren</t>
  </si>
  <si>
    <t>Position 3. Erfahrungsnoten Betrieb (Lerndokumentation und Bildungsbericht)</t>
  </si>
  <si>
    <t>Notenwerte</t>
  </si>
  <si>
    <t>1. Semester Bildungsbericht und Lerndokumentation, auf halbe Note gerundet</t>
  </si>
  <si>
    <t>2. Semester Bildungsbericht und Lerndokumentation, auf halbe Note gerundet</t>
  </si>
  <si>
    <t>3. Semester Bildungsbericht und Lerndokumentation, auf halbe Note gerundet</t>
  </si>
  <si>
    <t>4. Semester Bildungsbericht und Lerndokumentation, auf halbe Note gerundet</t>
  </si>
  <si>
    <t>5. Semester Bildungsbericht und Lerndokumentation, auf halbe Note gerundet</t>
  </si>
  <si>
    <t>Durchschnittsnote Pos. 3 für die Übernahme in das Qualifikationsverfahren</t>
  </si>
  <si>
    <t>4. Zusammenzug der Erfahrungsnoten</t>
  </si>
  <si>
    <t>Zusammenzug der Erfahrungsnoten</t>
  </si>
  <si>
    <t>Notenwerte</t>
  </si>
  <si>
    <t>Position 1. Erfahrungsnote Berufskundlicher Unterricht</t>
  </si>
  <si>
    <t>Position 2. Erfahrungsnoten überbetriebliche Kurse</t>
  </si>
  <si>
    <t>Position 3. Erfahrungsnoten Betrieb (Lerndokumentation und Bildungsbericht)</t>
  </si>
  <si>
    <t>Gesamtergebnis Erfahrungsnote Betrieb</t>
  </si>
  <si>
    <t>Für die Richtigkeit:</t>
  </si>
  <si>
    <t>Die verantwortliche Person (Unterschrift)</t>
  </si>
  <si>
    <t>Ort und Datum:</t>
  </si>
  <si>
    <t>Notenblatt zum Bildungsbericht 1. Semester</t>
  </si>
  <si>
    <t xml:space="preserve">Lehrbetrieb    </t>
  </si>
  <si>
    <t>Tel:</t>
  </si>
  <si>
    <t xml:space="preserve">E- Mail: </t>
  </si>
  <si>
    <t>1. Bewertung</t>
  </si>
  <si>
    <t>Buchstabe</t>
  </si>
  <si>
    <t>Beschreibung</t>
  </si>
  <si>
    <t>Notenwert</t>
  </si>
  <si>
    <t>A</t>
  </si>
  <si>
    <t>Anforderungen übertroffen</t>
  </si>
  <si>
    <t>B</t>
  </si>
  <si>
    <t>Anforderungen erfüllt</t>
  </si>
  <si>
    <t>C</t>
  </si>
  <si>
    <t>Anforderungen knapp erfüllt (Förderungsmassnahmen nötig)</t>
  </si>
  <si>
    <t>D</t>
  </si>
  <si>
    <t>Anforderungen nicht erfüllt (besondere Massnahmen zwingend)</t>
  </si>
  <si>
    <t>Die Tabelle dient als Schlüssel, um die Bewertung der Kompeztenzbereiche aus dem "Bildungsbericht" in Notenwerte zu übertragen. Es dürfen nur ganze oder halbe Noten eingesetzt werden.</t>
  </si>
  <si>
    <t>2. Noten                             (Bereiche  1 - 5 )</t>
  </si>
  <si>
    <t>Teilnote</t>
  </si>
  <si>
    <t>Gewicht</t>
  </si>
  <si>
    <t>Noten Wert</t>
  </si>
  <si>
    <t>Bemerkungen (für ungenügende Noten obligatorisch, evt. Zusatzblatt verwenden</t>
  </si>
  <si>
    <t>1. Fachkompetenz</t>
  </si>
  <si>
    <t>2. Methodenkompetenz</t>
  </si>
  <si>
    <t>3. Sozialkompetenz</t>
  </si>
  <si>
    <t>4. Selbstkompetenz</t>
  </si>
  <si>
    <t>5. Lerndokumentation</t>
  </si>
  <si>
    <t>Die Note für die Lerndokumentation muss aus dem Notenblatt Lerndokumentation übernommen werden.</t>
  </si>
  <si>
    <t>Notenzusammenzug</t>
  </si>
  <si>
    <t>Summe aller Noten aus den fünf Positionen</t>
  </si>
  <si>
    <t>Note</t>
  </si>
  <si>
    <t>Durchnittsnote (Summe dividiert durch 9)</t>
  </si>
  <si>
    <t>Semesternote des Bildungsberichtes (auf halbe Note gerundet)</t>
  </si>
  <si>
    <t>3. Datum und Unterschrift</t>
  </si>
  <si>
    <t>Das Notenblatt benotet die im Bildungsbericht bewerteten Kompetenzen (Ziffer 1 - 4) und die Lerndokumentation (Ziffer 5). Die lernende Person bzw. ihre gesetzliche Vertretung (bei nicht volljährigen Lernenden) erklären mit ihrer Unterschrift die Einsichtnahme und ihre Zustimmung zur Benotung. Anmerkungen zu „Uneinigkeiten“ auf der Rückseite des Formulars.</t>
  </si>
  <si>
    <t xml:space="preserve">Ort:  </t>
  </si>
  <si>
    <t>Unterschrift Berufsbildner / Berufsbildnerin:</t>
  </si>
  <si>
    <t>Unterschrift der lernenden Person:</t>
  </si>
  <si>
    <t>4. Einreichung</t>
  </si>
  <si>
    <t>Die vollständig ausgefüllten und von allen Beteiligten unterzeichnete Originale des „Notenblattes zum Bildungsbericht“ des "Notenblattes der Lerndokumentation" und der Bildungsbericht sind vom Lehrbetrieb an die unten stehende Adresse einzusenden, und in einer Kopie aufzubewahren. Die lernende Person und der Lehrbetrieb behalten und archivieren je eine Kopie der unterzeichneten Dokumente.</t>
  </si>
  <si>
    <t>Einsendeadresse:</t>
  </si>
  <si>
    <t>Termine für die Einsendung:</t>
  </si>
  <si>
    <t>1. Semester</t>
  </si>
  <si>
    <t>2. Semester</t>
  </si>
  <si>
    <t>3. Semester</t>
  </si>
  <si>
    <t>4. Semester</t>
  </si>
  <si>
    <t>5. Semester</t>
  </si>
  <si>
    <r>
      <t>Datum:</t>
    </r>
    <r>
      <rPr>
        <sz val="10"/>
        <rFont val="Arial"/>
      </rPr>
      <t xml:space="preserve"> </t>
    </r>
  </si>
  <si>
    <r>
      <t xml:space="preserve">Unterschrift des gesetzlichen Vertreters:                              </t>
    </r>
    <r>
      <rPr>
        <sz val="8"/>
        <rFont val="Arial"/>
        <family val="2"/>
      </rPr>
      <t>(bei nicht volljährigen Lernenden)</t>
    </r>
  </si>
  <si>
    <t xml:space="preserve">28. Februar </t>
  </si>
  <si>
    <t>31. August</t>
  </si>
  <si>
    <t xml:space="preserve">31. August </t>
  </si>
  <si>
    <t>Notenblatt zum Bildungsbericht 2. Semester</t>
  </si>
  <si>
    <r>
      <t xml:space="preserve">Unterschrift des gesetzlichen Vertreters:                                    </t>
    </r>
    <r>
      <rPr>
        <sz val="8"/>
        <rFont val="Arial"/>
        <family val="2"/>
      </rPr>
      <t>(bei nicht volljährigen Lernenden)</t>
    </r>
  </si>
  <si>
    <t>28. Februar</t>
  </si>
  <si>
    <t>Notenblatt zum Bildungsbericht 3. Semester</t>
  </si>
  <si>
    <t>Notenblatt zum Bildungsbericht 4. Semester</t>
  </si>
  <si>
    <t>Notenblatt zum Bildungsbericht 5. Semester</t>
  </si>
  <si>
    <r>
      <t xml:space="preserve">Unterschrift des gesetzlichen Vertreters:                                     </t>
    </r>
    <r>
      <rPr>
        <sz val="8"/>
        <rFont val="Arial"/>
        <family val="2"/>
      </rPr>
      <t>(bei nicht volljährigen Lernenden)</t>
    </r>
  </si>
  <si>
    <t>Semesternoten Erfahrungsnoten Betrieb</t>
  </si>
  <si>
    <t>Geschäftsstelle OdA Wald BL/BS/SO</t>
  </si>
  <si>
    <t>Hauptgasse 48</t>
  </si>
  <si>
    <t>4500 Solothurn</t>
  </si>
  <si>
    <t>c/o Büro Kaufmann+Bader GmbH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</si>
</sst>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807]d/\ mmmm\ yyyy;@"/>
    <numFmt numFmtId="166" formatCode="dd/mm/yy;@"/>
  </numFmts>
  <fonts count="39" x14ac:knownFonts="1">
    <font>
      <sz val="10"/>
      <name val="Arial"/>
    </font>
    <font>
      <sz val="10"/>
      <name val="Arial"/>
      <family val="2"/>
    </font>
    <font>
      <sz val="10"/>
      <name val="Arial"/>
      <family val="2"/>
    </font>
    <font>
      <b/>
      <sz val="9.5"/>
      <name val="Arial"/>
      <family val="2"/>
    </font>
    <font>
      <sz val="9.5"/>
      <name val="Arial"/>
      <family val="2"/>
    </font>
    <font>
      <sz val="9"/>
      <name val="Arial"/>
      <family val="2"/>
    </font>
    <font>
      <sz val="8"/>
      <name val="Arial"/>
      <family val="2"/>
    </font>
    <font>
      <b/>
      <sz val="10"/>
      <name val="Arial"/>
      <family val="2"/>
    </font>
    <font>
      <b/>
      <sz val="9"/>
      <name val="Arial"/>
      <family val="2"/>
    </font>
    <font>
      <b/>
      <sz val="18"/>
      <name val="Arial"/>
      <family val="2"/>
    </font>
    <font>
      <sz val="18"/>
      <name val="Arial"/>
      <family val="2"/>
    </font>
    <font>
      <sz val="14"/>
      <name val="Arial"/>
      <family val="2"/>
    </font>
    <font>
      <b/>
      <sz val="8"/>
      <name val="Arial"/>
      <family val="2"/>
    </font>
    <font>
      <sz val="8"/>
      <name val="Arial"/>
      <family val="2"/>
    </font>
    <font>
      <b/>
      <i/>
      <sz val="10"/>
      <name val="Arial"/>
      <family val="2"/>
    </font>
    <font>
      <b/>
      <sz val="10"/>
      <color indexed="10"/>
      <name val="Arial"/>
      <family val="2"/>
    </font>
    <font>
      <b/>
      <sz val="10"/>
      <color indexed="10"/>
      <name val="Arial"/>
      <family val="2"/>
    </font>
    <font>
      <b/>
      <sz val="10"/>
      <name val="Arial"/>
      <family val="2"/>
    </font>
    <font>
      <b/>
      <sz val="16"/>
      <color indexed="10"/>
      <name val="Arial"/>
      <family val="2"/>
    </font>
    <font>
      <b/>
      <sz val="16"/>
      <name val="Arial"/>
      <family val="2"/>
    </font>
    <font>
      <b/>
      <i/>
      <sz val="16"/>
      <name val="Arial"/>
      <family val="2"/>
    </font>
    <font>
      <u/>
      <sz val="10"/>
      <color indexed="12"/>
      <name val="Arial"/>
      <family val="2"/>
    </font>
    <font>
      <sz val="10"/>
      <name val="Arial"/>
      <family val="2"/>
    </font>
    <font>
      <i/>
      <sz val="8"/>
      <name val="Arial"/>
      <family val="2"/>
    </font>
    <font>
      <sz val="10"/>
      <name val="Arial"/>
      <family val="2"/>
    </font>
    <font>
      <b/>
      <i/>
      <sz val="9.5"/>
      <name val="Arial"/>
      <family val="2"/>
    </font>
    <font>
      <i/>
      <sz val="9.5"/>
      <name val="Arial"/>
      <family val="2"/>
    </font>
    <font>
      <b/>
      <sz val="11"/>
      <name val="Arial"/>
      <family val="2"/>
    </font>
    <font>
      <sz val="11"/>
      <name val="Arial"/>
      <family val="2"/>
    </font>
    <font>
      <u/>
      <sz val="10"/>
      <color theme="11"/>
      <name val="Arial"/>
      <family val="2"/>
    </font>
    <font>
      <sz val="10"/>
      <name val="Arial"/>
      <family val="2"/>
    </font>
    <font>
      <b/>
      <sz val="9"/>
      <color rgb="FFFFFFCC"/>
      <name val="Arial"/>
      <family val="2"/>
    </font>
    <font>
      <sz val="8"/>
      <color rgb="FF000000"/>
      <name val="Segoe UI"/>
      <family val="2"/>
    </font>
    <font>
      <u/>
      <sz val="9"/>
      <color indexed="12"/>
      <name val="Arial"/>
      <family val="2"/>
    </font>
    <font>
      <u/>
      <sz val="8"/>
      <color indexed="12"/>
      <name val="Arial"/>
      <family val="2"/>
    </font>
    <font>
      <sz val="8"/>
      <color indexed="8"/>
      <name val="Arial"/>
      <family val="2"/>
    </font>
    <font>
      <sz val="16"/>
      <name val="Arial"/>
      <family val="2"/>
    </font>
    <font>
      <b/>
      <sz val="6"/>
      <name val="Arial"/>
      <family val="2"/>
    </font>
    <font>
      <b/>
      <sz val="5"/>
      <name val="Arial"/>
      <family val="2"/>
    </font>
  </fonts>
  <fills count="6">
    <fill>
      <patternFill patternType="none"/>
    </fill>
    <fill>
      <patternFill patternType="gray125"/>
    </fill>
    <fill>
      <patternFill patternType="solid">
        <fgColor indexed="26"/>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s>
  <borders count="89">
    <border>
      <left/>
      <right/>
      <top/>
      <bottom/>
      <diagonal/>
    </border>
    <border>
      <left/>
      <right style="medium">
        <color auto="1"/>
      </right>
      <top style="medium">
        <color auto="1"/>
      </top>
      <bottom/>
      <diagonal/>
    </border>
    <border>
      <left/>
      <right style="medium">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top style="thin">
        <color auto="1"/>
      </top>
      <bottom style="dotted">
        <color auto="1"/>
      </bottom>
      <diagonal/>
    </border>
    <border>
      <left style="dotted">
        <color auto="1"/>
      </left>
      <right style="thin">
        <color auto="1"/>
      </right>
      <top style="thin">
        <color auto="1"/>
      </top>
      <bottom style="dotted">
        <color auto="1"/>
      </bottom>
      <diagonal/>
    </border>
    <border>
      <left style="dotted">
        <color auto="1"/>
      </left>
      <right style="thin">
        <color auto="1"/>
      </right>
      <top/>
      <bottom style="dotted">
        <color auto="1"/>
      </bottom>
      <diagonal/>
    </border>
    <border>
      <left style="dotted">
        <color auto="1"/>
      </left>
      <right style="thin">
        <color auto="1"/>
      </right>
      <top style="dotted">
        <color auto="1"/>
      </top>
      <bottom style="dotted">
        <color auto="1"/>
      </bottom>
      <diagonal/>
    </border>
    <border>
      <left style="thin">
        <color auto="1"/>
      </left>
      <right/>
      <top style="dotted">
        <color auto="1"/>
      </top>
      <bottom style="thin">
        <color auto="1"/>
      </bottom>
      <diagonal/>
    </border>
    <border>
      <left style="dotted">
        <color auto="1"/>
      </left>
      <right style="thin">
        <color auto="1"/>
      </right>
      <top style="dotted">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style="medium">
        <color auto="1"/>
      </left>
      <right/>
      <top style="medium">
        <color auto="1"/>
      </top>
      <bottom style="medium">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dashed">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style="thin">
        <color auto="1"/>
      </left>
      <right style="medium">
        <color auto="1"/>
      </right>
      <top style="dashed">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thin">
        <color auto="1"/>
      </right>
      <top/>
      <bottom/>
      <diagonal/>
    </border>
    <border>
      <left/>
      <right style="medium">
        <color auto="1"/>
      </right>
      <top/>
      <bottom/>
      <diagonal/>
    </border>
    <border>
      <left style="medium">
        <color auto="1"/>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style="thin">
        <color auto="1"/>
      </right>
      <top style="thin">
        <color auto="1"/>
      </top>
      <bottom style="medium">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dotted">
        <color auto="1"/>
      </right>
      <top style="dotted">
        <color auto="1"/>
      </top>
      <bottom/>
      <diagonal/>
    </border>
    <border>
      <left style="thin">
        <color auto="1"/>
      </left>
      <right style="dotted">
        <color auto="1"/>
      </right>
      <top/>
      <bottom/>
      <diagonal/>
    </border>
    <border>
      <left style="thin">
        <color auto="1"/>
      </left>
      <right style="dotted">
        <color auto="1"/>
      </right>
      <top/>
      <bottom style="dotted">
        <color auto="1"/>
      </bottom>
      <diagonal/>
    </border>
    <border>
      <left/>
      <right/>
      <top style="thin">
        <color auto="1"/>
      </top>
      <bottom style="dotted">
        <color auto="1"/>
      </bottom>
      <diagonal/>
    </border>
    <border>
      <left/>
      <right/>
      <top style="dotted">
        <color auto="1"/>
      </top>
      <bottom style="dotted">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top/>
      <bottom/>
      <diagonal/>
    </border>
    <border>
      <left style="medium">
        <color auto="1"/>
      </left>
      <right style="thin">
        <color auto="1"/>
      </right>
      <top style="dashed">
        <color auto="1"/>
      </top>
      <bottom style="thin">
        <color auto="1"/>
      </bottom>
      <diagonal/>
    </border>
    <border>
      <left/>
      <right/>
      <top/>
      <bottom style="dotted">
        <color auto="1"/>
      </bottom>
      <diagonal/>
    </border>
  </borders>
  <cellStyleXfs count="41">
    <xf numFmtId="0" fontId="0" fillId="0" borderId="0"/>
    <xf numFmtId="0" fontId="21" fillId="0" borderId="0" applyNumberFormat="0" applyFill="0" applyBorder="0" applyAlignment="0" applyProtection="0">
      <alignment vertical="top"/>
      <protection locked="0"/>
    </xf>
    <xf numFmtId="0" fontId="1"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cellStyleXfs>
  <cellXfs count="603">
    <xf numFmtId="0" fontId="0" fillId="0" borderId="0" xfId="0"/>
    <xf numFmtId="0" fontId="0" fillId="0" borderId="0" xfId="0" applyAlignment="1">
      <alignment horizontal="center"/>
    </xf>
    <xf numFmtId="0" fontId="0" fillId="0" borderId="0" xfId="0" applyAlignment="1">
      <alignment horizontal="left" vertical="center"/>
    </xf>
    <xf numFmtId="0" fontId="0" fillId="0" borderId="0" xfId="0" applyAlignment="1">
      <alignment horizontal="center" vertical="center"/>
    </xf>
    <xf numFmtId="0" fontId="11" fillId="0" borderId="0" xfId="0" applyFont="1" applyAlignment="1" applyProtection="1">
      <alignment horizontal="center" vertical="center"/>
      <protection hidden="1"/>
    </xf>
    <xf numFmtId="0" fontId="0" fillId="0" borderId="0" xfId="0"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0" xfId="0" applyBorder="1" applyAlignment="1" applyProtection="1">
      <alignment horizontal="center" vertical="center"/>
      <protection hidden="1"/>
    </xf>
    <xf numFmtId="0" fontId="0" fillId="0" borderId="0" xfId="0" applyAlignment="1" applyProtection="1">
      <alignment horizontal="left"/>
      <protection hidden="1"/>
    </xf>
    <xf numFmtId="0" fontId="0" fillId="0" borderId="0" xfId="0" applyAlignment="1" applyProtection="1">
      <alignment horizontal="center" vertical="center"/>
      <protection hidden="1"/>
    </xf>
    <xf numFmtId="0" fontId="0" fillId="0" borderId="0" xfId="0" applyProtection="1">
      <protection hidden="1"/>
    </xf>
    <xf numFmtId="0" fontId="0" fillId="0" borderId="0" xfId="0" applyAlignment="1" applyProtection="1">
      <alignment horizontal="center"/>
      <protection hidden="1"/>
    </xf>
    <xf numFmtId="0" fontId="0" fillId="2" borderId="1" xfId="0" applyFill="1" applyBorder="1" applyAlignment="1" applyProtection="1">
      <alignment horizontal="center" vertical="center" wrapText="1"/>
      <protection hidden="1"/>
    </xf>
    <xf numFmtId="0" fontId="7"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4" fillId="2" borderId="6"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vertical="center" wrapText="1"/>
      <protection hidden="1"/>
    </xf>
    <xf numFmtId="0" fontId="3" fillId="2" borderId="8" xfId="0" applyFont="1" applyFill="1" applyBorder="1" applyAlignment="1" applyProtection="1">
      <alignment horizontal="left" vertical="center" wrapText="1"/>
      <protection hidden="1"/>
    </xf>
    <xf numFmtId="0" fontId="0" fillId="2" borderId="9" xfId="0" applyFill="1" applyBorder="1" applyAlignment="1" applyProtection="1">
      <alignment horizontal="left" vertical="center" wrapText="1"/>
      <protection hidden="1"/>
    </xf>
    <xf numFmtId="0" fontId="7" fillId="2" borderId="9" xfId="0" applyFont="1" applyFill="1" applyBorder="1" applyAlignment="1" applyProtection="1">
      <alignment horizontal="right" vertical="center" wrapText="1"/>
      <protection hidden="1"/>
    </xf>
    <xf numFmtId="0" fontId="7" fillId="2" borderId="8" xfId="0" applyFont="1" applyFill="1" applyBorder="1" applyAlignment="1" applyProtection="1">
      <alignment horizontal="left" vertical="center" wrapText="1"/>
      <protection hidden="1"/>
    </xf>
    <xf numFmtId="0" fontId="7" fillId="2" borderId="10" xfId="0" applyFont="1" applyFill="1" applyBorder="1" applyAlignment="1" applyProtection="1">
      <alignment horizontal="center" vertical="center" wrapText="1"/>
      <protection hidden="1"/>
    </xf>
    <xf numFmtId="164" fontId="7" fillId="2" borderId="11" xfId="0" applyNumberFormat="1" applyFont="1" applyFill="1" applyBorder="1" applyAlignment="1" applyProtection="1">
      <alignment horizontal="center" vertical="center"/>
      <protection hidden="1"/>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protection locked="0"/>
    </xf>
    <xf numFmtId="0" fontId="3" fillId="2" borderId="9" xfId="0" applyFont="1" applyFill="1" applyBorder="1" applyAlignment="1" applyProtection="1">
      <alignment horizontal="left" vertical="center" wrapText="1"/>
      <protection hidden="1"/>
    </xf>
    <xf numFmtId="0" fontId="7" fillId="2" borderId="0" xfId="0" applyFont="1" applyFill="1" applyBorder="1" applyAlignment="1" applyProtection="1">
      <alignment horizontal="left" vertical="center"/>
      <protection hidden="1"/>
    </xf>
    <xf numFmtId="0" fontId="7" fillId="2" borderId="0" xfId="0" applyFont="1" applyFill="1" applyBorder="1" applyAlignment="1" applyProtection="1">
      <alignment horizontal="center" vertical="center"/>
      <protection hidden="1"/>
    </xf>
    <xf numFmtId="0" fontId="7" fillId="2" borderId="0" xfId="0" applyFont="1" applyFill="1" applyBorder="1" applyAlignment="1" applyProtection="1">
      <alignment horizontal="left"/>
      <protection hidden="1"/>
    </xf>
    <xf numFmtId="165" fontId="7" fillId="2" borderId="0" xfId="0" applyNumberFormat="1" applyFont="1" applyFill="1" applyBorder="1" applyAlignment="1" applyProtection="1">
      <alignment horizontal="left"/>
      <protection hidden="1"/>
    </xf>
    <xf numFmtId="0" fontId="2" fillId="0" borderId="0" xfId="0" applyFont="1" applyFill="1" applyBorder="1" applyAlignment="1" applyProtection="1">
      <alignment horizontal="center"/>
      <protection locked="0"/>
    </xf>
    <xf numFmtId="0" fontId="3" fillId="2" borderId="12"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vertical="center"/>
      <protection hidden="1"/>
    </xf>
    <xf numFmtId="0" fontId="3" fillId="2" borderId="14" xfId="0" applyFont="1" applyFill="1" applyBorder="1" applyAlignment="1" applyProtection="1">
      <alignment horizontal="center" vertical="center"/>
      <protection hidden="1"/>
    </xf>
    <xf numFmtId="0" fontId="8" fillId="2" borderId="15" xfId="0" applyFont="1" applyFill="1" applyBorder="1" applyAlignment="1" applyProtection="1">
      <alignment horizontal="center" vertical="center" wrapText="1"/>
      <protection hidden="1"/>
    </xf>
    <xf numFmtId="0" fontId="8" fillId="2" borderId="16"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left" vertical="center" wrapText="1"/>
      <protection hidden="1"/>
    </xf>
    <xf numFmtId="0" fontId="2" fillId="2" borderId="0" xfId="0" applyFont="1" applyFill="1" applyAlignment="1" applyProtection="1">
      <alignment horizontal="left" vertical="center"/>
      <protection hidden="1"/>
    </xf>
    <xf numFmtId="0" fontId="0" fillId="2" borderId="0" xfId="0" applyFill="1" applyAlignment="1" applyProtection="1">
      <alignment horizontal="center" vertical="center"/>
      <protection hidden="1"/>
    </xf>
    <xf numFmtId="0" fontId="0" fillId="2" borderId="0" xfId="0" applyFill="1" applyAlignment="1" applyProtection="1">
      <alignment horizontal="left" vertical="center"/>
      <protection hidden="1"/>
    </xf>
    <xf numFmtId="1" fontId="4" fillId="2" borderId="4" xfId="0" applyNumberFormat="1" applyFont="1" applyFill="1" applyBorder="1" applyAlignment="1" applyProtection="1">
      <alignment horizontal="center" vertical="center" wrapText="1"/>
      <protection hidden="1"/>
    </xf>
    <xf numFmtId="1" fontId="4" fillId="2" borderId="17" xfId="0" applyNumberFormat="1" applyFont="1" applyFill="1" applyBorder="1" applyAlignment="1" applyProtection="1">
      <alignment horizontal="center" vertical="center" wrapText="1"/>
      <protection hidden="1"/>
    </xf>
    <xf numFmtId="164" fontId="4" fillId="2" borderId="4" xfId="0" applyNumberFormat="1" applyFont="1" applyFill="1" applyBorder="1" applyAlignment="1" applyProtection="1">
      <alignment horizontal="center" vertical="center" wrapText="1"/>
      <protection hidden="1"/>
    </xf>
    <xf numFmtId="164" fontId="4" fillId="2" borderId="17" xfId="0" applyNumberFormat="1" applyFont="1" applyFill="1" applyBorder="1" applyAlignment="1" applyProtection="1">
      <alignment horizontal="center" vertical="center" wrapText="1"/>
      <protection hidden="1"/>
    </xf>
    <xf numFmtId="164" fontId="4" fillId="2" borderId="7" xfId="0" applyNumberFormat="1"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0" fillId="2" borderId="19" xfId="0" applyFill="1" applyBorder="1" applyAlignment="1" applyProtection="1">
      <alignment horizontal="center"/>
      <protection hidden="1"/>
    </xf>
    <xf numFmtId="0" fontId="2" fillId="2" borderId="0" xfId="0" applyFont="1" applyFill="1" applyBorder="1" applyAlignment="1" applyProtection="1">
      <alignment horizontal="center"/>
      <protection hidden="1"/>
    </xf>
    <xf numFmtId="166" fontId="4" fillId="2" borderId="6" xfId="0" applyNumberFormat="1" applyFont="1" applyFill="1" applyBorder="1" applyAlignment="1" applyProtection="1">
      <alignment horizontal="center" vertical="center" wrapText="1"/>
      <protection hidden="1"/>
    </xf>
    <xf numFmtId="166" fontId="4" fillId="2" borderId="4" xfId="0" applyNumberFormat="1" applyFont="1" applyFill="1" applyBorder="1" applyAlignment="1" applyProtection="1">
      <alignment horizontal="center" vertical="center" wrapText="1"/>
      <protection hidden="1"/>
    </xf>
    <xf numFmtId="166" fontId="4" fillId="2" borderId="7" xfId="0" applyNumberFormat="1" applyFont="1" applyFill="1" applyBorder="1" applyAlignment="1" applyProtection="1">
      <alignment horizontal="center" vertical="center" wrapText="1"/>
      <protection hidden="1"/>
    </xf>
    <xf numFmtId="0" fontId="7" fillId="2" borderId="0" xfId="0" applyFont="1" applyFill="1" applyBorder="1" applyAlignment="1" applyProtection="1">
      <alignment horizontal="right" vertical="center"/>
      <protection hidden="1"/>
    </xf>
    <xf numFmtId="165" fontId="7" fillId="2" borderId="0" xfId="0" applyNumberFormat="1" applyFont="1" applyFill="1" applyBorder="1" applyAlignment="1" applyProtection="1">
      <alignment horizontal="left" vertical="center"/>
      <protection hidden="1"/>
    </xf>
    <xf numFmtId="0" fontId="0" fillId="0" borderId="0" xfId="0" applyFill="1" applyAlignment="1" applyProtection="1">
      <alignment horizontal="left" vertical="center"/>
      <protection hidden="1"/>
    </xf>
    <xf numFmtId="0" fontId="0" fillId="0" borderId="0" xfId="0" applyFill="1" applyAlignment="1" applyProtection="1">
      <alignment horizontal="center" vertical="center"/>
      <protection hidden="1"/>
    </xf>
    <xf numFmtId="0" fontId="0" fillId="0" borderId="0" xfId="0" applyFill="1" applyAlignment="1">
      <alignment horizontal="left" vertical="center"/>
    </xf>
    <xf numFmtId="0" fontId="20" fillId="2" borderId="0" xfId="0" applyFont="1" applyFill="1" applyBorder="1" applyAlignment="1" applyProtection="1">
      <alignment horizontal="center"/>
      <protection hidden="1"/>
    </xf>
    <xf numFmtId="0" fontId="14" fillId="0" borderId="0" xfId="0" applyFont="1" applyAlignment="1" applyProtection="1">
      <alignment horizontal="left" vertical="center"/>
      <protection hidden="1"/>
    </xf>
    <xf numFmtId="0" fontId="4" fillId="0" borderId="3" xfId="0" applyFont="1" applyFill="1" applyBorder="1" applyAlignment="1" applyProtection="1">
      <alignment horizontal="center" vertical="center" wrapText="1"/>
      <protection hidden="1"/>
    </xf>
    <xf numFmtId="0" fontId="4" fillId="0" borderId="4"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0" fontId="4" fillId="0" borderId="6" xfId="0" applyFont="1" applyFill="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14" fillId="0" borderId="0" xfId="0" applyFont="1" applyFill="1" applyBorder="1" applyAlignment="1" applyProtection="1">
      <alignment horizontal="left"/>
      <protection hidden="1"/>
    </xf>
    <xf numFmtId="0" fontId="14" fillId="0" borderId="0" xfId="0" applyFont="1" applyFill="1" applyBorder="1" applyAlignment="1" applyProtection="1">
      <alignment horizontal="center"/>
      <protection hidden="1"/>
    </xf>
    <xf numFmtId="0" fontId="22" fillId="0" borderId="0" xfId="0" applyFont="1" applyAlignment="1" applyProtection="1">
      <alignment horizontal="left" vertical="center"/>
      <protection hidden="1"/>
    </xf>
    <xf numFmtId="0" fontId="24" fillId="0" borderId="0" xfId="0" applyFont="1" applyAlignment="1" applyProtection="1">
      <alignment horizontal="left" vertical="center"/>
      <protection hidden="1"/>
    </xf>
    <xf numFmtId="0" fontId="23" fillId="0" borderId="0" xfId="0" applyFont="1" applyAlignment="1" applyProtection="1">
      <alignment horizontal="left" vertical="center"/>
      <protection hidden="1"/>
    </xf>
    <xf numFmtId="0" fontId="4" fillId="0" borderId="0" xfId="0" applyFont="1" applyAlignment="1" applyProtection="1">
      <alignment horizontal="left" vertical="center"/>
      <protection hidden="1"/>
    </xf>
    <xf numFmtId="0" fontId="25" fillId="0" borderId="21" xfId="0" applyFont="1" applyBorder="1" applyAlignment="1" applyProtection="1">
      <alignment horizontal="center" vertical="top" wrapText="1"/>
      <protection hidden="1"/>
    </xf>
    <xf numFmtId="0" fontId="25" fillId="0" borderId="22" xfId="0" applyFont="1" applyBorder="1" applyAlignment="1" applyProtection="1">
      <alignment horizontal="center" vertical="top" wrapText="1"/>
      <protection hidden="1"/>
    </xf>
    <xf numFmtId="0" fontId="25" fillId="0" borderId="23" xfId="0" applyFont="1" applyBorder="1" applyAlignment="1" applyProtection="1">
      <alignment horizontal="center" vertical="center"/>
      <protection hidden="1"/>
    </xf>
    <xf numFmtId="0" fontId="25" fillId="0" borderId="24" xfId="0" applyFont="1" applyBorder="1" applyAlignment="1" applyProtection="1">
      <alignment horizontal="center" vertical="center"/>
      <protection hidden="1"/>
    </xf>
    <xf numFmtId="0" fontId="25" fillId="0" borderId="25" xfId="0" applyFont="1" applyBorder="1" applyAlignment="1" applyProtection="1">
      <alignment horizontal="center" vertical="center"/>
      <protection hidden="1"/>
    </xf>
    <xf numFmtId="0" fontId="25" fillId="0" borderId="26" xfId="0" applyFont="1" applyBorder="1" applyAlignment="1" applyProtection="1">
      <alignment horizontal="center" vertical="center"/>
      <protection hidden="1"/>
    </xf>
    <xf numFmtId="0" fontId="26" fillId="0" borderId="27" xfId="0" applyFont="1" applyBorder="1" applyAlignment="1" applyProtection="1">
      <alignment horizontal="left" vertical="center"/>
      <protection hidden="1"/>
    </xf>
    <xf numFmtId="0" fontId="25" fillId="0" borderId="28"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3" fillId="2" borderId="29" xfId="0" applyFont="1" applyFill="1" applyBorder="1" applyAlignment="1" applyProtection="1">
      <alignment horizontal="left" vertical="center"/>
      <protection hidden="1"/>
    </xf>
    <xf numFmtId="0" fontId="3" fillId="2" borderId="30" xfId="0" applyFont="1" applyFill="1" applyBorder="1" applyAlignment="1" applyProtection="1">
      <alignment horizontal="left" vertical="center"/>
      <protection hidden="1"/>
    </xf>
    <xf numFmtId="0" fontId="3" fillId="2" borderId="31" xfId="0" applyFont="1" applyFill="1" applyBorder="1" applyAlignment="1" applyProtection="1">
      <alignment horizontal="left" vertical="center"/>
      <protection hidden="1"/>
    </xf>
    <xf numFmtId="0" fontId="3" fillId="2" borderId="32" xfId="0" applyFont="1" applyFill="1" applyBorder="1" applyAlignment="1" applyProtection="1">
      <alignment horizontal="left" vertical="center"/>
      <protection hidden="1"/>
    </xf>
    <xf numFmtId="0" fontId="1" fillId="2" borderId="57" xfId="0" applyFont="1" applyFill="1" applyBorder="1" applyAlignment="1" applyProtection="1">
      <alignment horizontal="left" vertical="center"/>
      <protection hidden="1"/>
    </xf>
    <xf numFmtId="49" fontId="4" fillId="2" borderId="58" xfId="0" applyNumberFormat="1" applyFont="1" applyFill="1" applyBorder="1" applyAlignment="1" applyProtection="1">
      <alignment horizontal="right" vertical="center"/>
      <protection hidden="1"/>
    </xf>
    <xf numFmtId="0" fontId="1" fillId="2" borderId="58" xfId="0" applyFont="1" applyFill="1" applyBorder="1" applyAlignment="1" applyProtection="1">
      <alignment vertical="center"/>
      <protection hidden="1"/>
    </xf>
    <xf numFmtId="0" fontId="27" fillId="2" borderId="33" xfId="0" applyFont="1" applyFill="1" applyBorder="1" applyAlignment="1" applyProtection="1">
      <alignment horizontal="left"/>
      <protection hidden="1"/>
    </xf>
    <xf numFmtId="0" fontId="8" fillId="2" borderId="33" xfId="0" applyFont="1" applyFill="1" applyBorder="1" applyAlignment="1" applyProtection="1">
      <alignment horizontal="left"/>
      <protection hidden="1"/>
    </xf>
    <xf numFmtId="0" fontId="8" fillId="2" borderId="33" xfId="0" applyFont="1" applyFill="1" applyBorder="1" applyAlignment="1" applyProtection="1">
      <alignment horizontal="center"/>
      <protection hidden="1"/>
    </xf>
    <xf numFmtId="0" fontId="5" fillId="2" borderId="33" xfId="0" applyFont="1" applyFill="1" applyBorder="1" applyAlignment="1" applyProtection="1">
      <alignment horizontal="left"/>
      <protection hidden="1"/>
    </xf>
    <xf numFmtId="0" fontId="1" fillId="2" borderId="0" xfId="0" applyFont="1" applyFill="1" applyAlignment="1" applyProtection="1">
      <alignment horizontal="left"/>
      <protection hidden="1"/>
    </xf>
    <xf numFmtId="0" fontId="3" fillId="2" borderId="20" xfId="0" applyFont="1" applyFill="1" applyBorder="1" applyAlignment="1" applyProtection="1">
      <alignment horizontal="center" vertical="center"/>
      <protection hidden="1"/>
    </xf>
    <xf numFmtId="0" fontId="3" fillId="2" borderId="17" xfId="0" applyFont="1" applyFill="1" applyBorder="1" applyAlignment="1" applyProtection="1">
      <alignment horizontal="center" vertical="center"/>
      <protection hidden="1"/>
    </xf>
    <xf numFmtId="0" fontId="7" fillId="2" borderId="17" xfId="0" applyFont="1" applyFill="1" applyBorder="1" applyAlignment="1" applyProtection="1">
      <alignment horizontal="center" vertical="center"/>
      <protection hidden="1"/>
    </xf>
    <xf numFmtId="0" fontId="7" fillId="2" borderId="18" xfId="0" applyFont="1" applyFill="1" applyBorder="1" applyAlignment="1" applyProtection="1">
      <alignment horizontal="center" vertical="center"/>
      <protection hidden="1"/>
    </xf>
    <xf numFmtId="0" fontId="8" fillId="2" borderId="6" xfId="0" applyFont="1" applyFill="1" applyBorder="1" applyAlignment="1" applyProtection="1">
      <alignment horizontal="center" vertical="center"/>
      <protection hidden="1"/>
    </xf>
    <xf numFmtId="0" fontId="3" fillId="2" borderId="6" xfId="0" applyFont="1" applyFill="1" applyBorder="1" applyAlignment="1" applyProtection="1">
      <alignment horizontal="center" vertical="center"/>
      <protection hidden="1"/>
    </xf>
    <xf numFmtId="0" fontId="3" fillId="2" borderId="6" xfId="0" applyFont="1" applyFill="1" applyBorder="1" applyAlignment="1" applyProtection="1">
      <alignment horizontal="center" vertical="center" wrapText="1"/>
      <protection hidden="1"/>
    </xf>
    <xf numFmtId="0" fontId="8" fillId="0" borderId="4"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hidden="1"/>
    </xf>
    <xf numFmtId="164" fontId="3" fillId="2" borderId="4" xfId="0" applyNumberFormat="1"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28" fillId="2" borderId="0" xfId="0" applyFont="1" applyFill="1" applyBorder="1" applyAlignment="1" applyProtection="1">
      <alignment horizontal="left" vertical="center"/>
      <protection hidden="1"/>
    </xf>
    <xf numFmtId="0" fontId="3" fillId="2" borderId="0" xfId="0" applyFont="1" applyFill="1" applyBorder="1" applyAlignment="1" applyProtection="1">
      <alignment horizontal="left" vertical="center"/>
      <protection hidden="1"/>
    </xf>
    <xf numFmtId="0" fontId="1" fillId="2" borderId="0" xfId="0" applyFont="1" applyFill="1" applyBorder="1" applyAlignment="1" applyProtection="1">
      <alignment horizontal="left" vertical="center"/>
      <protection hidden="1"/>
    </xf>
    <xf numFmtId="0" fontId="1" fillId="2" borderId="0" xfId="0" applyFont="1" applyFill="1" applyAlignment="1" applyProtection="1">
      <alignment horizontal="left" vertical="center"/>
      <protection hidden="1"/>
    </xf>
    <xf numFmtId="0" fontId="7" fillId="2" borderId="29" xfId="0" applyFont="1" applyFill="1" applyBorder="1" applyAlignment="1" applyProtection="1">
      <alignment horizontal="left" vertical="center"/>
      <protection hidden="1"/>
    </xf>
    <xf numFmtId="0" fontId="7" fillId="2" borderId="30" xfId="0" applyFont="1" applyFill="1" applyBorder="1" applyAlignment="1" applyProtection="1">
      <alignment horizontal="left" vertical="center"/>
      <protection hidden="1"/>
    </xf>
    <xf numFmtId="0" fontId="1" fillId="2" borderId="30" xfId="0" applyFont="1" applyFill="1" applyBorder="1" applyAlignment="1" applyProtection="1">
      <alignment horizontal="left" vertical="center"/>
      <protection hidden="1"/>
    </xf>
    <xf numFmtId="0" fontId="1" fillId="2" borderId="54" xfId="0" applyFont="1" applyFill="1" applyBorder="1" applyAlignment="1" applyProtection="1">
      <alignment horizontal="left" vertical="center"/>
      <protection hidden="1"/>
    </xf>
    <xf numFmtId="0" fontId="7" fillId="2" borderId="54" xfId="0" applyFont="1" applyFill="1" applyBorder="1" applyAlignment="1" applyProtection="1">
      <alignment horizontal="center" vertical="center"/>
      <protection hidden="1"/>
    </xf>
    <xf numFmtId="164" fontId="1" fillId="2" borderId="61" xfId="0" applyNumberFormat="1" applyFont="1" applyFill="1" applyBorder="1" applyAlignment="1" applyProtection="1">
      <alignment horizontal="center" vertical="center"/>
      <protection hidden="1"/>
    </xf>
    <xf numFmtId="0" fontId="7" fillId="2" borderId="31" xfId="0" applyFont="1" applyFill="1" applyBorder="1" applyAlignment="1" applyProtection="1">
      <alignment horizontal="left" vertical="center"/>
      <protection hidden="1"/>
    </xf>
    <xf numFmtId="0" fontId="7" fillId="2" borderId="40" xfId="0" applyFont="1" applyFill="1" applyBorder="1" applyAlignment="1" applyProtection="1">
      <alignment horizontal="left" vertical="center"/>
      <protection hidden="1"/>
    </xf>
    <xf numFmtId="0" fontId="1" fillId="2" borderId="40" xfId="0" applyFont="1" applyFill="1" applyBorder="1" applyAlignment="1" applyProtection="1">
      <alignment horizontal="left" vertical="center"/>
      <protection hidden="1"/>
    </xf>
    <xf numFmtId="0" fontId="1" fillId="2" borderId="32" xfId="0" applyFont="1" applyFill="1" applyBorder="1" applyAlignment="1" applyProtection="1">
      <alignment horizontal="left" vertical="center"/>
      <protection hidden="1"/>
    </xf>
    <xf numFmtId="0" fontId="7" fillId="2" borderId="32" xfId="0" applyFont="1" applyFill="1" applyBorder="1" applyAlignment="1" applyProtection="1">
      <alignment horizontal="center" vertical="center"/>
      <protection hidden="1"/>
    </xf>
    <xf numFmtId="2" fontId="1" fillId="2" borderId="62" xfId="0" applyNumberFormat="1" applyFont="1" applyFill="1" applyBorder="1" applyAlignment="1" applyProtection="1">
      <alignment horizontal="center" vertical="center"/>
      <protection hidden="1"/>
    </xf>
    <xf numFmtId="0" fontId="7" fillId="2" borderId="56" xfId="0" applyFont="1" applyFill="1" applyBorder="1" applyAlignment="1" applyProtection="1">
      <alignment horizontal="left" vertical="center"/>
      <protection hidden="1"/>
    </xf>
    <xf numFmtId="0" fontId="7" fillId="2" borderId="59" xfId="0" applyFont="1" applyFill="1" applyBorder="1" applyAlignment="1" applyProtection="1">
      <alignment horizontal="left" vertical="center"/>
      <protection hidden="1"/>
    </xf>
    <xf numFmtId="0" fontId="1" fillId="2" borderId="59" xfId="0" applyFont="1" applyFill="1" applyBorder="1" applyAlignment="1" applyProtection="1">
      <alignment horizontal="left" vertical="center"/>
      <protection hidden="1"/>
    </xf>
    <xf numFmtId="0" fontId="7" fillId="2" borderId="57" xfId="0" applyFont="1" applyFill="1" applyBorder="1" applyAlignment="1" applyProtection="1">
      <alignment horizontal="center" vertical="center"/>
      <protection hidden="1"/>
    </xf>
    <xf numFmtId="164" fontId="1" fillId="2" borderId="60" xfId="0" applyNumberFormat="1" applyFont="1" applyFill="1" applyBorder="1" applyAlignment="1" applyProtection="1">
      <alignment horizontal="center" vertical="center"/>
      <protection hidden="1"/>
    </xf>
    <xf numFmtId="0" fontId="7" fillId="2" borderId="0" xfId="0" applyFont="1" applyFill="1" applyBorder="1" applyAlignment="1" applyProtection="1">
      <alignment horizontal="center"/>
      <protection hidden="1"/>
    </xf>
    <xf numFmtId="0" fontId="1" fillId="2" borderId="0" xfId="0" applyFont="1" applyFill="1" applyBorder="1" applyAlignment="1" applyProtection="1">
      <alignment horizontal="left"/>
      <protection hidden="1"/>
    </xf>
    <xf numFmtId="0" fontId="1" fillId="2" borderId="0" xfId="0" applyFont="1" applyFill="1" applyBorder="1" applyAlignment="1" applyProtection="1">
      <alignment horizontal="center"/>
      <protection hidden="1"/>
    </xf>
    <xf numFmtId="0" fontId="27" fillId="2" borderId="0" xfId="0" applyFont="1" applyFill="1" applyBorder="1" applyAlignment="1" applyProtection="1">
      <alignment horizontal="left"/>
      <protection hidden="1"/>
    </xf>
    <xf numFmtId="0" fontId="28" fillId="2" borderId="0" xfId="0" applyFont="1" applyFill="1" applyBorder="1" applyAlignment="1" applyProtection="1">
      <alignment horizontal="left"/>
      <protection hidden="1"/>
    </xf>
    <xf numFmtId="164" fontId="28" fillId="2" borderId="0" xfId="0" applyNumberFormat="1" applyFont="1" applyFill="1" applyBorder="1" applyAlignment="1" applyProtection="1">
      <alignment horizontal="left"/>
      <protection hidden="1"/>
    </xf>
    <xf numFmtId="0" fontId="28" fillId="2" borderId="0" xfId="0" applyFont="1" applyFill="1" applyAlignment="1" applyProtection="1">
      <alignment horizontal="left"/>
      <protection hidden="1"/>
    </xf>
    <xf numFmtId="49" fontId="7" fillId="2" borderId="0" xfId="0" applyNumberFormat="1" applyFont="1" applyFill="1" applyBorder="1" applyAlignment="1" applyProtection="1">
      <alignment horizontal="left" vertical="center"/>
      <protection hidden="1"/>
    </xf>
    <xf numFmtId="49" fontId="7" fillId="2" borderId="65" xfId="0" applyNumberFormat="1" applyFont="1" applyFill="1" applyBorder="1" applyAlignment="1" applyProtection="1">
      <alignment horizontal="left" vertical="center"/>
      <protection hidden="1"/>
    </xf>
    <xf numFmtId="0" fontId="7" fillId="2" borderId="67" xfId="0" applyFont="1" applyFill="1" applyBorder="1" applyAlignment="1" applyProtection="1">
      <alignment horizontal="left" vertical="center"/>
      <protection hidden="1"/>
    </xf>
    <xf numFmtId="0" fontId="7" fillId="2" borderId="33" xfId="0" applyFont="1" applyFill="1" applyBorder="1" applyAlignment="1" applyProtection="1">
      <alignment horizontal="center" vertical="center"/>
      <protection hidden="1"/>
    </xf>
    <xf numFmtId="0" fontId="7" fillId="2" borderId="33" xfId="0" applyFont="1" applyFill="1" applyBorder="1" applyAlignment="1" applyProtection="1">
      <alignment horizontal="left" vertical="center"/>
      <protection hidden="1"/>
    </xf>
    <xf numFmtId="0" fontId="7" fillId="2" borderId="68" xfId="0" applyFont="1" applyFill="1" applyBorder="1" applyAlignment="1" applyProtection="1">
      <alignment horizontal="left" vertical="center"/>
      <protection hidden="1"/>
    </xf>
    <xf numFmtId="0" fontId="1" fillId="2" borderId="2" xfId="0" applyFont="1" applyFill="1" applyBorder="1" applyAlignment="1" applyProtection="1">
      <alignment horizontal="left" vertical="center"/>
      <protection hidden="1"/>
    </xf>
    <xf numFmtId="0" fontId="21" fillId="2" borderId="59" xfId="1" applyFont="1" applyFill="1" applyBorder="1" applyAlignment="1" applyProtection="1">
      <alignment vertical="center"/>
      <protection hidden="1"/>
    </xf>
    <xf numFmtId="0" fontId="4" fillId="0" borderId="60" xfId="0" applyNumberFormat="1" applyFont="1" applyFill="1" applyBorder="1" applyAlignment="1" applyProtection="1">
      <alignment horizontal="center" vertical="center"/>
      <protection locked="0" hidden="1"/>
    </xf>
    <xf numFmtId="49" fontId="7" fillId="2" borderId="64" xfId="0" applyNumberFormat="1" applyFont="1" applyFill="1" applyBorder="1" applyAlignment="1" applyProtection="1">
      <alignment horizontal="left" vertical="center"/>
      <protection hidden="1"/>
    </xf>
    <xf numFmtId="49" fontId="7" fillId="2" borderId="0" xfId="0" applyNumberFormat="1" applyFont="1" applyFill="1" applyBorder="1" applyAlignment="1" applyProtection="1">
      <alignment horizontal="center" vertical="center"/>
      <protection hidden="1"/>
    </xf>
    <xf numFmtId="49" fontId="1" fillId="2" borderId="65" xfId="0" applyNumberFormat="1" applyFont="1" applyFill="1" applyBorder="1" applyAlignment="1" applyProtection="1">
      <alignment horizontal="left" vertical="center"/>
      <protection hidden="1"/>
    </xf>
    <xf numFmtId="49" fontId="0" fillId="0" borderId="0" xfId="0" applyNumberFormat="1" applyAlignment="1">
      <alignment horizontal="left" vertical="center"/>
    </xf>
    <xf numFmtId="0" fontId="0" fillId="0" borderId="0" xfId="0" applyNumberFormat="1" applyAlignment="1">
      <alignment horizontal="left" vertical="center"/>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horizontal="left"/>
      <protection locked="0"/>
    </xf>
    <xf numFmtId="0" fontId="4" fillId="2" borderId="4" xfId="0" applyFont="1" applyFill="1" applyBorder="1" applyAlignment="1" applyProtection="1">
      <alignment horizontal="center" vertical="center" wrapText="1"/>
      <protection hidden="1"/>
    </xf>
    <xf numFmtId="0" fontId="1" fillId="2" borderId="57" xfId="0" applyFont="1" applyFill="1" applyBorder="1" applyAlignment="1" applyProtection="1">
      <alignment horizontal="left" vertical="center"/>
      <protection hidden="1"/>
    </xf>
    <xf numFmtId="0" fontId="3" fillId="2" borderId="31" xfId="0" applyFont="1" applyFill="1" applyBorder="1" applyAlignment="1" applyProtection="1">
      <alignment horizontal="left" vertical="center"/>
      <protection hidden="1"/>
    </xf>
    <xf numFmtId="0" fontId="7" fillId="2" borderId="29" xfId="0" applyFont="1" applyFill="1" applyBorder="1" applyAlignment="1" applyProtection="1">
      <alignment horizontal="left" vertical="center"/>
      <protection hidden="1"/>
    </xf>
    <xf numFmtId="0" fontId="7" fillId="2" borderId="30" xfId="0" applyFont="1" applyFill="1" applyBorder="1" applyAlignment="1" applyProtection="1">
      <alignment horizontal="left" vertical="center"/>
      <protection hidden="1"/>
    </xf>
    <xf numFmtId="0" fontId="1" fillId="2" borderId="54" xfId="0" applyFont="1" applyFill="1" applyBorder="1" applyAlignment="1" applyProtection="1">
      <alignment horizontal="left" vertical="center"/>
      <protection hidden="1"/>
    </xf>
    <xf numFmtId="49" fontId="7" fillId="2" borderId="0" xfId="0" applyNumberFormat="1" applyFont="1" applyFill="1" applyBorder="1" applyAlignment="1" applyProtection="1">
      <alignment horizontal="center" vertical="center"/>
      <protection hidden="1"/>
    </xf>
    <xf numFmtId="1" fontId="4" fillId="5" borderId="6" xfId="0" applyNumberFormat="1" applyFont="1" applyFill="1" applyBorder="1" applyAlignment="1" applyProtection="1">
      <alignment horizontal="center" vertical="center" wrapText="1"/>
    </xf>
    <xf numFmtId="14" fontId="4" fillId="5" borderId="20" xfId="0" applyNumberFormat="1" applyFont="1" applyFill="1" applyBorder="1" applyAlignment="1" applyProtection="1">
      <alignment horizontal="center" vertical="center" wrapText="1"/>
    </xf>
    <xf numFmtId="1" fontId="4" fillId="5" borderId="4" xfId="0" applyNumberFormat="1" applyFont="1" applyFill="1" applyBorder="1" applyAlignment="1" applyProtection="1">
      <alignment horizontal="center" vertical="center" wrapText="1"/>
    </xf>
    <xf numFmtId="14" fontId="4" fillId="5" borderId="17" xfId="0" applyNumberFormat="1" applyFont="1" applyFill="1" applyBorder="1" applyAlignment="1" applyProtection="1">
      <alignment horizontal="center" vertical="center" wrapText="1"/>
    </xf>
    <xf numFmtId="1" fontId="4" fillId="5" borderId="84" xfId="0" applyNumberFormat="1" applyFont="1" applyFill="1" applyBorder="1" applyAlignment="1" applyProtection="1">
      <alignment horizontal="center" vertical="center" wrapText="1"/>
    </xf>
    <xf numFmtId="14" fontId="4" fillId="5" borderId="14" xfId="0" applyNumberFormat="1" applyFont="1" applyFill="1" applyBorder="1" applyAlignment="1" applyProtection="1">
      <alignment horizontal="center" vertical="center" wrapText="1"/>
    </xf>
    <xf numFmtId="164" fontId="4" fillId="2" borderId="18" xfId="0" applyNumberFormat="1" applyFont="1" applyFill="1" applyBorder="1" applyAlignment="1" applyProtection="1">
      <alignment horizontal="center" vertical="center" wrapText="1"/>
      <protection hidden="1"/>
    </xf>
    <xf numFmtId="0" fontId="4" fillId="5" borderId="60" xfId="0" applyNumberFormat="1" applyFont="1" applyFill="1" applyBorder="1" applyAlignment="1" applyProtection="1">
      <alignment horizontal="center" vertical="center"/>
      <protection hidden="1"/>
    </xf>
    <xf numFmtId="0" fontId="1" fillId="5" borderId="33" xfId="2" applyFont="1" applyFill="1" applyBorder="1" applyAlignment="1" applyProtection="1">
      <alignment horizontal="left"/>
      <protection hidden="1"/>
    </xf>
    <xf numFmtId="0" fontId="1" fillId="5" borderId="0" xfId="2" applyFont="1" applyFill="1" applyAlignment="1" applyProtection="1">
      <alignment horizontal="center"/>
      <protection hidden="1"/>
    </xf>
    <xf numFmtId="0" fontId="3" fillId="2" borderId="31" xfId="0" applyFont="1" applyFill="1" applyBorder="1" applyAlignment="1" applyProtection="1">
      <alignment horizontal="left" vertical="center"/>
      <protection hidden="1"/>
    </xf>
    <xf numFmtId="0" fontId="6" fillId="0" borderId="0" xfId="0" applyFont="1" applyFill="1" applyBorder="1" applyAlignment="1" applyProtection="1">
      <alignment vertical="center" wrapText="1"/>
      <protection hidden="1"/>
    </xf>
    <xf numFmtId="0" fontId="6" fillId="0" borderId="0" xfId="0" applyFont="1"/>
    <xf numFmtId="0" fontId="12" fillId="5" borderId="31" xfId="2" applyFont="1" applyFill="1" applyBorder="1" applyAlignment="1" applyProtection="1">
      <alignment horizontal="left" vertical="center"/>
      <protection hidden="1"/>
    </xf>
    <xf numFmtId="0" fontId="12" fillId="5" borderId="32" xfId="2" applyFont="1" applyFill="1" applyBorder="1" applyAlignment="1" applyProtection="1">
      <alignment horizontal="left" vertical="center"/>
      <protection hidden="1"/>
    </xf>
    <xf numFmtId="0" fontId="6" fillId="0" borderId="0" xfId="0" applyFont="1" applyBorder="1"/>
    <xf numFmtId="0" fontId="6" fillId="5" borderId="35" xfId="2" applyFont="1" applyFill="1" applyBorder="1" applyAlignment="1" applyProtection="1">
      <alignment vertical="center"/>
      <protection hidden="1"/>
    </xf>
    <xf numFmtId="0" fontId="6" fillId="5" borderId="36" xfId="2" applyFont="1" applyFill="1" applyBorder="1" applyAlignment="1" applyProtection="1">
      <alignment vertical="center"/>
      <protection hidden="1"/>
    </xf>
    <xf numFmtId="0" fontId="6" fillId="5" borderId="37" xfId="2" applyFont="1" applyFill="1" applyBorder="1" applyAlignment="1" applyProtection="1">
      <alignment vertical="center" wrapText="1"/>
      <protection hidden="1"/>
    </xf>
    <xf numFmtId="0" fontId="6" fillId="5" borderId="38" xfId="2" applyFont="1" applyFill="1" applyBorder="1" applyAlignment="1" applyProtection="1">
      <alignment vertical="center" wrapText="1"/>
      <protection hidden="1"/>
    </xf>
    <xf numFmtId="164" fontId="6" fillId="0" borderId="39" xfId="2" applyNumberFormat="1" applyFont="1" applyFill="1" applyBorder="1" applyAlignment="1" applyProtection="1">
      <alignment horizontal="center" vertical="center"/>
      <protection locked="0"/>
    </xf>
    <xf numFmtId="164" fontId="6" fillId="5" borderId="17" xfId="2" applyNumberFormat="1" applyFont="1" applyFill="1" applyBorder="1" applyAlignment="1" applyProtection="1">
      <alignment horizontal="center" vertical="center"/>
      <protection hidden="1"/>
    </xf>
    <xf numFmtId="0" fontId="6" fillId="5" borderId="32" xfId="2" applyFont="1" applyFill="1" applyBorder="1" applyAlignment="1" applyProtection="1">
      <alignment vertical="center"/>
      <protection hidden="1"/>
    </xf>
    <xf numFmtId="0" fontId="6" fillId="5" borderId="21" xfId="2" applyFont="1" applyFill="1" applyBorder="1" applyAlignment="1" applyProtection="1">
      <alignment vertical="center" wrapText="1"/>
      <protection hidden="1"/>
    </xf>
    <xf numFmtId="0" fontId="6" fillId="5" borderId="40" xfId="2" applyFont="1" applyFill="1" applyBorder="1" applyAlignment="1" applyProtection="1">
      <alignment vertical="center" wrapText="1"/>
      <protection hidden="1"/>
    </xf>
    <xf numFmtId="0" fontId="6" fillId="5" borderId="41" xfId="2" applyFont="1" applyFill="1" applyBorder="1" applyAlignment="1" applyProtection="1">
      <alignment vertical="center"/>
      <protection hidden="1"/>
    </xf>
    <xf numFmtId="0" fontId="6" fillId="5" borderId="42" xfId="2" applyFont="1" applyFill="1" applyBorder="1" applyAlignment="1" applyProtection="1">
      <alignment vertical="center"/>
      <protection hidden="1"/>
    </xf>
    <xf numFmtId="0" fontId="6" fillId="5" borderId="43" xfId="2" applyFont="1" applyFill="1" applyBorder="1" applyAlignment="1" applyProtection="1">
      <alignment vertical="center" wrapText="1"/>
      <protection hidden="1"/>
    </xf>
    <xf numFmtId="0" fontId="6" fillId="5" borderId="44" xfId="2" applyFont="1" applyFill="1" applyBorder="1" applyAlignment="1" applyProtection="1">
      <alignment vertical="center" wrapText="1"/>
      <protection hidden="1"/>
    </xf>
    <xf numFmtId="164" fontId="6" fillId="0" borderId="45" xfId="2" applyNumberFormat="1" applyFont="1" applyFill="1" applyBorder="1" applyAlignment="1" applyProtection="1">
      <alignment horizontal="center" vertical="center"/>
      <protection locked="0"/>
    </xf>
    <xf numFmtId="164" fontId="6" fillId="5" borderId="46" xfId="2" applyNumberFormat="1" applyFont="1" applyFill="1" applyBorder="1" applyAlignment="1" applyProtection="1">
      <alignment horizontal="center" vertical="center"/>
      <protection hidden="1"/>
    </xf>
    <xf numFmtId="0" fontId="12" fillId="5" borderId="34" xfId="2" applyFont="1" applyFill="1" applyBorder="1" applyAlignment="1" applyProtection="1">
      <alignment vertical="center"/>
      <protection hidden="1"/>
    </xf>
    <xf numFmtId="0" fontId="12" fillId="5" borderId="8" xfId="2" applyFont="1" applyFill="1" applyBorder="1" applyAlignment="1" applyProtection="1">
      <alignment vertical="center"/>
      <protection hidden="1"/>
    </xf>
    <xf numFmtId="0" fontId="12" fillId="5" borderId="10" xfId="2" applyFont="1" applyFill="1" applyBorder="1" applyAlignment="1" applyProtection="1">
      <alignment vertical="center" wrapText="1"/>
      <protection hidden="1"/>
    </xf>
    <xf numFmtId="0" fontId="12" fillId="5" borderId="9" xfId="2" applyFont="1" applyFill="1" applyBorder="1" applyAlignment="1" applyProtection="1">
      <alignment vertical="center" wrapText="1"/>
      <protection hidden="1"/>
    </xf>
    <xf numFmtId="164" fontId="12" fillId="5" borderId="47" xfId="2" applyNumberFormat="1" applyFont="1" applyFill="1" applyBorder="1" applyAlignment="1" applyProtection="1">
      <alignment horizontal="center" vertical="center"/>
      <protection hidden="1"/>
    </xf>
    <xf numFmtId="164" fontId="6" fillId="5" borderId="16" xfId="2" applyNumberFormat="1" applyFont="1" applyFill="1" applyBorder="1" applyAlignment="1" applyProtection="1">
      <alignment horizontal="center" vertical="center" wrapText="1"/>
    </xf>
    <xf numFmtId="164" fontId="6" fillId="0" borderId="48" xfId="2" applyNumberFormat="1" applyFont="1" applyFill="1" applyBorder="1" applyAlignment="1" applyProtection="1">
      <alignment horizontal="center" vertical="center"/>
      <protection locked="0"/>
    </xf>
    <xf numFmtId="164" fontId="6" fillId="5" borderId="49" xfId="2" applyNumberFormat="1" applyFont="1" applyFill="1" applyBorder="1" applyAlignment="1" applyProtection="1">
      <alignment horizontal="center" vertical="center"/>
      <protection hidden="1"/>
    </xf>
    <xf numFmtId="0" fontId="6" fillId="5" borderId="42" xfId="2" applyFont="1" applyFill="1" applyBorder="1" applyAlignment="1" applyProtection="1">
      <alignment vertical="center" wrapText="1"/>
      <protection hidden="1"/>
    </xf>
    <xf numFmtId="0" fontId="6" fillId="0" borderId="46" xfId="2" applyFont="1" applyFill="1" applyBorder="1" applyAlignment="1" applyProtection="1">
      <alignment horizontal="center" vertical="center" wrapText="1"/>
      <protection locked="0"/>
    </xf>
    <xf numFmtId="0" fontId="6" fillId="5" borderId="50" xfId="2" applyFont="1" applyFill="1" applyBorder="1" applyAlignment="1" applyProtection="1">
      <alignment vertical="center"/>
      <protection hidden="1"/>
    </xf>
    <xf numFmtId="0" fontId="6" fillId="5" borderId="51" xfId="2" applyFont="1" applyFill="1" applyBorder="1" applyAlignment="1" applyProtection="1">
      <alignment vertical="center" wrapText="1"/>
      <protection hidden="1"/>
    </xf>
    <xf numFmtId="0" fontId="6" fillId="5" borderId="52" xfId="2" applyFont="1" applyFill="1" applyBorder="1" applyAlignment="1" applyProtection="1">
      <alignment vertical="center" wrapText="1"/>
      <protection hidden="1"/>
    </xf>
    <xf numFmtId="0" fontId="6" fillId="5" borderId="50" xfId="2" applyFont="1" applyFill="1" applyBorder="1" applyAlignment="1" applyProtection="1">
      <alignment vertical="center" wrapText="1"/>
      <protection hidden="1"/>
    </xf>
    <xf numFmtId="0" fontId="6" fillId="0" borderId="53" xfId="2" applyFont="1" applyFill="1" applyBorder="1" applyAlignment="1" applyProtection="1">
      <alignment horizontal="center" vertical="center" wrapText="1"/>
      <protection locked="0"/>
    </xf>
    <xf numFmtId="164" fontId="35" fillId="0" borderId="39" xfId="2" applyNumberFormat="1" applyFont="1" applyFill="1" applyBorder="1" applyAlignment="1" applyProtection="1">
      <alignment horizontal="center" vertical="center"/>
      <protection locked="0"/>
    </xf>
    <xf numFmtId="164" fontId="12" fillId="5" borderId="34" xfId="2" applyNumberFormat="1" applyFont="1" applyFill="1" applyBorder="1" applyAlignment="1" applyProtection="1">
      <alignment horizontal="center" vertical="center"/>
      <protection hidden="1"/>
    </xf>
    <xf numFmtId="0" fontId="6" fillId="5" borderId="29" xfId="2" applyFont="1" applyFill="1" applyBorder="1" applyAlignment="1" applyProtection="1">
      <alignment vertical="center"/>
      <protection hidden="1"/>
    </xf>
    <xf numFmtId="0" fontId="6" fillId="5" borderId="54" xfId="2" applyFont="1" applyFill="1" applyBorder="1" applyAlignment="1" applyProtection="1">
      <alignment vertical="center"/>
      <protection hidden="1"/>
    </xf>
    <xf numFmtId="0" fontId="6" fillId="5" borderId="55" xfId="2" applyFont="1" applyFill="1" applyBorder="1" applyAlignment="1" applyProtection="1">
      <alignment vertical="center" wrapText="1"/>
      <protection hidden="1"/>
    </xf>
    <xf numFmtId="0" fontId="6" fillId="5" borderId="30" xfId="2" applyFont="1" applyFill="1" applyBorder="1" applyAlignment="1" applyProtection="1">
      <alignment vertical="center" wrapText="1"/>
      <protection hidden="1"/>
    </xf>
    <xf numFmtId="164" fontId="6" fillId="5" borderId="48" xfId="2" applyNumberFormat="1" applyFont="1" applyFill="1" applyBorder="1" applyAlignment="1" applyProtection="1">
      <alignment horizontal="center" vertical="center"/>
      <protection hidden="1"/>
    </xf>
    <xf numFmtId="0" fontId="6" fillId="5" borderId="31" xfId="2" applyFont="1" applyFill="1" applyBorder="1" applyAlignment="1" applyProtection="1">
      <alignment vertical="center"/>
      <protection hidden="1"/>
    </xf>
    <xf numFmtId="164" fontId="6" fillId="5" borderId="39" xfId="2" applyNumberFormat="1" applyFont="1" applyFill="1" applyBorder="1" applyAlignment="1" applyProtection="1">
      <alignment horizontal="center" vertical="center"/>
      <protection hidden="1"/>
    </xf>
    <xf numFmtId="0" fontId="6" fillId="5" borderId="56" xfId="2" applyFont="1" applyFill="1" applyBorder="1" applyAlignment="1" applyProtection="1">
      <alignment vertical="center"/>
      <protection hidden="1"/>
    </xf>
    <xf numFmtId="0" fontId="6" fillId="5" borderId="57" xfId="2" applyFont="1" applyFill="1" applyBorder="1" applyAlignment="1" applyProtection="1">
      <alignment vertical="center"/>
      <protection hidden="1"/>
    </xf>
    <xf numFmtId="0" fontId="6" fillId="5" borderId="58" xfId="2" applyFont="1" applyFill="1" applyBorder="1" applyAlignment="1" applyProtection="1">
      <alignment vertical="center" wrapText="1"/>
      <protection hidden="1"/>
    </xf>
    <xf numFmtId="0" fontId="6" fillId="5" borderId="59" xfId="2" applyFont="1" applyFill="1" applyBorder="1" applyAlignment="1" applyProtection="1">
      <alignment vertical="center" wrapText="1"/>
      <protection hidden="1"/>
    </xf>
    <xf numFmtId="164" fontId="6" fillId="5" borderId="69" xfId="2" applyNumberFormat="1" applyFont="1" applyFill="1" applyBorder="1" applyAlignment="1" applyProtection="1">
      <alignment horizontal="center" vertical="center"/>
      <protection hidden="1"/>
    </xf>
    <xf numFmtId="164" fontId="6" fillId="5" borderId="18" xfId="2" applyNumberFormat="1" applyFont="1" applyFill="1" applyBorder="1" applyAlignment="1" applyProtection="1">
      <alignment horizontal="center" vertical="center"/>
      <protection hidden="1"/>
    </xf>
    <xf numFmtId="0" fontId="12" fillId="5" borderId="9" xfId="2" applyFont="1" applyFill="1" applyBorder="1" applyAlignment="1" applyProtection="1">
      <alignment vertical="center"/>
      <protection hidden="1"/>
    </xf>
    <xf numFmtId="0" fontId="6" fillId="5" borderId="0" xfId="2" applyFont="1" applyFill="1" applyAlignment="1" applyProtection="1">
      <protection hidden="1"/>
    </xf>
    <xf numFmtId="0" fontId="6" fillId="5" borderId="0" xfId="2" applyFont="1" applyFill="1" applyAlignment="1" applyProtection="1">
      <alignment horizontal="center"/>
      <protection hidden="1"/>
    </xf>
    <xf numFmtId="0" fontId="6" fillId="5" borderId="0" xfId="2" applyFont="1" applyFill="1" applyAlignment="1" applyProtection="1">
      <alignment horizontal="left"/>
      <protection hidden="1"/>
    </xf>
    <xf numFmtId="0" fontId="12" fillId="5" borderId="0" xfId="2" applyFont="1" applyFill="1" applyAlignment="1" applyProtection="1">
      <protection hidden="1"/>
    </xf>
    <xf numFmtId="0" fontId="12" fillId="5" borderId="0" xfId="2" applyFont="1" applyFill="1" applyAlignment="1" applyProtection="1">
      <alignment horizontal="center"/>
      <protection hidden="1"/>
    </xf>
    <xf numFmtId="0" fontId="12" fillId="5" borderId="0" xfId="2" applyFont="1" applyFill="1" applyAlignment="1" applyProtection="1">
      <alignment horizontal="left"/>
      <protection hidden="1"/>
    </xf>
    <xf numFmtId="0" fontId="7" fillId="5" borderId="33" xfId="2" applyFont="1" applyFill="1" applyBorder="1" applyAlignment="1" applyProtection="1">
      <alignment horizontal="left"/>
      <protection hidden="1"/>
    </xf>
    <xf numFmtId="0" fontId="7" fillId="5" borderId="33" xfId="2" applyFont="1" applyFill="1" applyBorder="1" applyAlignment="1" applyProtection="1">
      <alignment horizontal="center"/>
      <protection hidden="1"/>
    </xf>
    <xf numFmtId="0" fontId="1" fillId="0" borderId="0" xfId="0" applyFont="1"/>
    <xf numFmtId="0" fontId="36" fillId="0" borderId="0" xfId="0" applyFont="1"/>
    <xf numFmtId="0" fontId="12" fillId="5" borderId="35" xfId="2" applyFont="1" applyFill="1" applyBorder="1" applyAlignment="1" applyProtection="1">
      <alignment horizontal="left" vertical="center"/>
      <protection hidden="1"/>
    </xf>
    <xf numFmtId="0" fontId="12" fillId="5" borderId="38" xfId="2" applyFont="1" applyFill="1" applyBorder="1" applyAlignment="1" applyProtection="1">
      <alignment horizontal="left" vertical="center"/>
      <protection hidden="1"/>
    </xf>
    <xf numFmtId="49" fontId="6" fillId="5" borderId="7" xfId="2" applyNumberFormat="1" applyFont="1" applyFill="1" applyBorder="1" applyAlignment="1" applyProtection="1">
      <alignment horizontal="right" vertical="center"/>
      <protection hidden="1"/>
    </xf>
    <xf numFmtId="0" fontId="6" fillId="5" borderId="18" xfId="2" applyNumberFormat="1" applyFont="1" applyFill="1" applyBorder="1" applyAlignment="1" applyProtection="1">
      <alignment horizontal="center" vertical="center"/>
      <protection locked="0"/>
    </xf>
    <xf numFmtId="49" fontId="5" fillId="2" borderId="58" xfId="0" applyNumberFormat="1" applyFont="1" applyFill="1" applyBorder="1" applyAlignment="1" applyProtection="1">
      <alignment horizontal="right" vertical="center"/>
      <protection hidden="1"/>
    </xf>
    <xf numFmtId="0" fontId="33" fillId="2" borderId="59" xfId="1" applyFont="1" applyFill="1" applyBorder="1" applyAlignment="1" applyProtection="1">
      <alignment vertical="center"/>
      <protection hidden="1"/>
    </xf>
    <xf numFmtId="0" fontId="5" fillId="2" borderId="58" xfId="0" applyFont="1" applyFill="1" applyBorder="1" applyAlignment="1" applyProtection="1">
      <alignment vertical="center"/>
      <protection hidden="1"/>
    </xf>
    <xf numFmtId="0" fontId="5" fillId="5" borderId="60" xfId="0" applyNumberFormat="1" applyFont="1" applyFill="1" applyBorder="1" applyAlignment="1" applyProtection="1">
      <alignment horizontal="center" vertical="center"/>
      <protection hidden="1"/>
    </xf>
    <xf numFmtId="0" fontId="6" fillId="5" borderId="87" xfId="2" applyFont="1" applyFill="1" applyBorder="1" applyAlignment="1" applyProtection="1">
      <alignment vertical="center"/>
      <protection hidden="1"/>
    </xf>
    <xf numFmtId="0" fontId="0" fillId="0" borderId="1" xfId="0" applyBorder="1"/>
    <xf numFmtId="0" fontId="0" fillId="0" borderId="2" xfId="0" applyBorder="1"/>
    <xf numFmtId="0" fontId="0" fillId="0" borderId="63" xfId="0" applyBorder="1"/>
    <xf numFmtId="0" fontId="37" fillId="0" borderId="63" xfId="0" applyFont="1" applyFill="1" applyBorder="1" applyAlignment="1" applyProtection="1">
      <alignment horizontal="left" vertical="center"/>
      <protection locked="0" hidden="1"/>
    </xf>
    <xf numFmtId="0" fontId="37" fillId="0" borderId="0" xfId="0" applyFont="1" applyFill="1" applyBorder="1" applyAlignment="1" applyProtection="1">
      <alignment horizontal="left" vertical="center"/>
      <protection locked="0" hidden="1"/>
    </xf>
    <xf numFmtId="0" fontId="37" fillId="0" borderId="66" xfId="0" applyFont="1" applyFill="1" applyBorder="1" applyAlignment="1" applyProtection="1">
      <alignment horizontal="left" vertical="center"/>
      <protection locked="0" hidden="1"/>
    </xf>
    <xf numFmtId="0" fontId="37" fillId="0" borderId="33" xfId="0" applyFont="1" applyFill="1" applyBorder="1" applyAlignment="1" applyProtection="1">
      <alignment horizontal="left" vertical="center"/>
      <protection locked="0" hidden="1"/>
    </xf>
    <xf numFmtId="0" fontId="38" fillId="0" borderId="63" xfId="0" applyFont="1" applyFill="1" applyBorder="1" applyAlignment="1" applyProtection="1">
      <alignment horizontal="left" vertical="center"/>
      <protection locked="0" hidden="1"/>
    </xf>
    <xf numFmtId="0" fontId="26" fillId="0" borderId="73" xfId="0" applyFont="1" applyBorder="1" applyAlignment="1" applyProtection="1">
      <alignment horizontal="left" vertical="top" wrapText="1"/>
      <protection hidden="1"/>
    </xf>
    <xf numFmtId="0" fontId="26" fillId="0" borderId="74" xfId="0" applyFont="1" applyBorder="1" applyAlignment="1" applyProtection="1">
      <alignment horizontal="left" vertical="top" wrapText="1"/>
      <protection hidden="1"/>
    </xf>
    <xf numFmtId="0" fontId="16" fillId="0" borderId="31" xfId="0" applyFont="1" applyBorder="1" applyAlignment="1" applyProtection="1">
      <alignment horizontal="left" vertical="center" wrapText="1"/>
      <protection hidden="1"/>
    </xf>
    <xf numFmtId="0" fontId="17" fillId="0" borderId="40" xfId="0" applyFont="1" applyBorder="1" applyAlignment="1">
      <alignment horizontal="left" vertical="center" wrapText="1"/>
    </xf>
    <xf numFmtId="0" fontId="17" fillId="0" borderId="62" xfId="0" applyFont="1" applyBorder="1" applyAlignment="1">
      <alignment horizontal="left" vertical="center" wrapText="1"/>
    </xf>
    <xf numFmtId="0" fontId="16" fillId="0" borderId="56" xfId="0" applyFont="1" applyBorder="1" applyAlignment="1" applyProtection="1">
      <alignment horizontal="left" vertical="center" wrapText="1"/>
      <protection hidden="1"/>
    </xf>
    <xf numFmtId="0" fontId="17" fillId="0" borderId="59" xfId="0" applyFont="1" applyBorder="1" applyAlignment="1">
      <alignment horizontal="left" vertical="center" wrapText="1"/>
    </xf>
    <xf numFmtId="0" fontId="17" fillId="0" borderId="60" xfId="0" applyFont="1" applyBorder="1" applyAlignment="1">
      <alignment horizontal="left" vertical="center" wrapText="1"/>
    </xf>
    <xf numFmtId="0" fontId="18" fillId="0" borderId="29" xfId="0" applyFont="1" applyBorder="1" applyAlignment="1" applyProtection="1">
      <alignment horizontal="center" vertical="center" wrapText="1"/>
      <protection hidden="1"/>
    </xf>
    <xf numFmtId="0" fontId="19" fillId="0" borderId="30" xfId="0" applyFont="1" applyBorder="1" applyAlignment="1">
      <alignment horizontal="center" vertical="center" wrapText="1"/>
    </xf>
    <xf numFmtId="0" fontId="19" fillId="0" borderId="61" xfId="0" applyFont="1" applyBorder="1" applyAlignment="1">
      <alignment horizontal="center" vertical="center" wrapText="1"/>
    </xf>
    <xf numFmtId="0" fontId="15" fillId="0" borderId="31" xfId="0" applyFont="1" applyBorder="1" applyAlignment="1" applyProtection="1">
      <alignment horizontal="left" vertical="center" wrapText="1"/>
      <protection hidden="1"/>
    </xf>
    <xf numFmtId="0" fontId="15" fillId="0" borderId="40" xfId="0" applyFont="1" applyBorder="1" applyAlignment="1" applyProtection="1">
      <alignment horizontal="left" vertical="center" wrapText="1"/>
      <protection hidden="1"/>
    </xf>
    <xf numFmtId="0" fontId="15" fillId="0" borderId="62" xfId="0" applyFont="1" applyBorder="1" applyAlignment="1" applyProtection="1">
      <alignment horizontal="left" vertical="center" wrapText="1"/>
      <protection hidden="1"/>
    </xf>
    <xf numFmtId="0" fontId="19" fillId="3" borderId="34" xfId="0" applyFont="1" applyFill="1" applyBorder="1" applyAlignment="1" applyProtection="1">
      <alignment horizontal="center" vertical="center"/>
      <protection hidden="1"/>
    </xf>
    <xf numFmtId="0" fontId="9" fillId="3" borderId="9" xfId="0" applyFont="1" applyFill="1" applyBorder="1" applyAlignment="1" applyProtection="1">
      <alignment horizontal="center" vertical="center"/>
      <protection hidden="1"/>
    </xf>
    <xf numFmtId="0" fontId="9" fillId="3" borderId="11" xfId="0" applyFont="1" applyFill="1" applyBorder="1" applyAlignment="1" applyProtection="1">
      <alignment horizontal="center" vertical="center"/>
      <protection hidden="1"/>
    </xf>
    <xf numFmtId="0" fontId="3" fillId="0" borderId="4" xfId="0" applyFont="1" applyBorder="1" applyAlignment="1" applyProtection="1">
      <alignment horizontal="left" vertical="top"/>
      <protection hidden="1"/>
    </xf>
    <xf numFmtId="0" fontId="4" fillId="0" borderId="4" xfId="0" applyFont="1" applyBorder="1" applyAlignment="1">
      <alignment horizontal="left" vertical="top" wrapText="1" shrinkToFit="1"/>
    </xf>
    <xf numFmtId="0" fontId="4" fillId="0" borderId="4" xfId="0" applyFont="1" applyBorder="1" applyAlignment="1">
      <alignment horizontal="left"/>
    </xf>
    <xf numFmtId="0" fontId="4" fillId="0" borderId="4" xfId="0" applyFont="1" applyBorder="1" applyAlignment="1" applyProtection="1">
      <alignment horizontal="left" vertical="top" wrapText="1"/>
      <protection hidden="1"/>
    </xf>
    <xf numFmtId="0" fontId="26" fillId="0" borderId="79" xfId="0" applyFont="1" applyBorder="1" applyAlignment="1" applyProtection="1">
      <alignment horizontal="left" vertical="top" wrapText="1"/>
      <protection hidden="1"/>
    </xf>
    <xf numFmtId="0" fontId="26" fillId="0" borderId="27" xfId="0" applyFont="1" applyBorder="1" applyAlignment="1" applyProtection="1">
      <alignment horizontal="left" vertical="top" wrapText="1"/>
      <protection hidden="1"/>
    </xf>
    <xf numFmtId="0" fontId="26" fillId="0" borderId="71" xfId="0" applyFont="1" applyBorder="1" applyAlignment="1" applyProtection="1">
      <alignment horizontal="left" vertical="top" wrapText="1"/>
      <protection hidden="1"/>
    </xf>
    <xf numFmtId="0" fontId="25" fillId="0" borderId="27" xfId="0" applyFont="1" applyBorder="1" applyAlignment="1" applyProtection="1">
      <alignment horizontal="left" vertical="center" wrapText="1"/>
      <protection hidden="1"/>
    </xf>
    <xf numFmtId="0" fontId="26" fillId="0" borderId="70" xfId="0" applyFont="1" applyBorder="1" applyAlignment="1" applyProtection="1">
      <alignment horizontal="left" vertical="center" wrapText="1"/>
      <protection hidden="1"/>
    </xf>
    <xf numFmtId="0" fontId="26" fillId="0" borderId="71" xfId="0" applyFont="1" applyBorder="1" applyAlignment="1" applyProtection="1">
      <alignment horizontal="left" vertical="center" wrapText="1"/>
      <protection hidden="1"/>
    </xf>
    <xf numFmtId="0" fontId="26" fillId="0" borderId="75" xfId="0" applyFont="1" applyBorder="1" applyAlignment="1" applyProtection="1">
      <alignment horizontal="center" vertical="center" wrapText="1"/>
      <protection hidden="1"/>
    </xf>
    <xf numFmtId="0" fontId="26" fillId="0" borderId="76" xfId="0" applyFont="1" applyBorder="1" applyAlignment="1" applyProtection="1">
      <alignment horizontal="center" vertical="center" wrapText="1"/>
      <protection hidden="1"/>
    </xf>
    <xf numFmtId="0" fontId="26" fillId="0" borderId="77" xfId="0" applyFont="1" applyBorder="1" applyAlignment="1" applyProtection="1">
      <alignment horizontal="center" vertical="center" wrapText="1"/>
      <protection hidden="1"/>
    </xf>
    <xf numFmtId="0" fontId="26" fillId="0" borderId="23" xfId="0" applyFont="1" applyBorder="1" applyAlignment="1" applyProtection="1">
      <alignment horizontal="left" vertical="top"/>
      <protection hidden="1"/>
    </xf>
    <xf numFmtId="0" fontId="26" fillId="0" borderId="72" xfId="0" applyFont="1" applyBorder="1" applyAlignment="1" applyProtection="1">
      <alignment horizontal="left" vertical="top"/>
      <protection hidden="1"/>
    </xf>
    <xf numFmtId="0" fontId="26" fillId="0" borderId="23" xfId="0" applyFont="1" applyBorder="1" applyAlignment="1" applyProtection="1">
      <alignment horizontal="left" vertical="top" wrapText="1"/>
      <protection hidden="1"/>
    </xf>
    <xf numFmtId="0" fontId="26" fillId="0" borderId="78" xfId="0" applyFont="1" applyBorder="1" applyAlignment="1" applyProtection="1">
      <alignment horizontal="left" vertical="top" wrapText="1"/>
      <protection hidden="1"/>
    </xf>
    <xf numFmtId="0" fontId="26" fillId="0" borderId="72" xfId="0" applyFont="1" applyBorder="1" applyAlignment="1" applyProtection="1">
      <alignment horizontal="left" vertical="top" wrapText="1"/>
      <protection hidden="1"/>
    </xf>
    <xf numFmtId="0" fontId="25" fillId="0" borderId="21" xfId="0" applyFont="1" applyBorder="1" applyAlignment="1" applyProtection="1">
      <alignment horizontal="left" vertical="top"/>
      <protection hidden="1"/>
    </xf>
    <xf numFmtId="0" fontId="26" fillId="0" borderId="40" xfId="0" applyFont="1" applyBorder="1" applyAlignment="1" applyProtection="1">
      <alignment horizontal="left" vertical="top"/>
      <protection hidden="1"/>
    </xf>
    <xf numFmtId="0" fontId="26" fillId="0" borderId="32" xfId="0" applyFont="1" applyBorder="1" applyAlignment="1" applyProtection="1">
      <alignment horizontal="left" vertical="top"/>
      <protection hidden="1"/>
    </xf>
    <xf numFmtId="0" fontId="25" fillId="0" borderId="32" xfId="0" applyFont="1" applyBorder="1" applyAlignment="1" applyProtection="1">
      <alignment horizontal="left" vertical="top"/>
      <protection hidden="1"/>
    </xf>
    <xf numFmtId="0" fontId="8" fillId="2" borderId="34" xfId="0" applyFont="1" applyFill="1" applyBorder="1" applyAlignment="1" applyProtection="1">
      <alignment horizontal="left" vertical="center" wrapText="1"/>
      <protection hidden="1"/>
    </xf>
    <xf numFmtId="0" fontId="5" fillId="2" borderId="8" xfId="0" applyFont="1" applyFill="1" applyBorder="1" applyAlignment="1" applyProtection="1">
      <alignment horizontal="left" vertical="center" wrapText="1"/>
      <protection hidden="1"/>
    </xf>
    <xf numFmtId="0" fontId="3" fillId="2" borderId="80" xfId="0" applyFont="1" applyFill="1" applyBorder="1" applyAlignment="1" applyProtection="1">
      <alignment horizontal="left" vertical="center" wrapText="1"/>
      <protection hidden="1"/>
    </xf>
    <xf numFmtId="0" fontId="0" fillId="2" borderId="81" xfId="0" applyFill="1" applyBorder="1" applyAlignment="1" applyProtection="1">
      <alignment horizontal="left" vertical="center" wrapText="1"/>
      <protection hidden="1"/>
    </xf>
    <xf numFmtId="0" fontId="4" fillId="0" borderId="43" xfId="0" applyFont="1" applyFill="1" applyBorder="1" applyAlignment="1" applyProtection="1">
      <alignment horizontal="left" vertical="center" wrapText="1"/>
      <protection hidden="1"/>
    </xf>
    <xf numFmtId="0" fontId="4" fillId="0" borderId="44" xfId="0" applyFont="1" applyFill="1" applyBorder="1" applyAlignment="1" applyProtection="1">
      <alignment horizontal="left" vertical="center" wrapText="1"/>
      <protection hidden="1"/>
    </xf>
    <xf numFmtId="0" fontId="0" fillId="0" borderId="44" xfId="0" applyFill="1" applyBorder="1" applyAlignment="1" applyProtection="1">
      <alignment horizontal="left" vertical="center" wrapText="1"/>
      <protection hidden="1"/>
    </xf>
    <xf numFmtId="0" fontId="0" fillId="0" borderId="42" xfId="0" applyFill="1" applyBorder="1" applyAlignment="1" applyProtection="1">
      <alignment horizontal="left" vertical="center" wrapText="1"/>
      <protection hidden="1"/>
    </xf>
    <xf numFmtId="0" fontId="8" fillId="2" borderId="15" xfId="0" applyFont="1" applyFill="1" applyBorder="1" applyAlignment="1" applyProtection="1">
      <alignment horizontal="left" vertical="center" wrapText="1"/>
      <protection hidden="1"/>
    </xf>
    <xf numFmtId="0" fontId="5" fillId="2" borderId="4" xfId="0" applyFont="1" applyFill="1" applyBorder="1" applyAlignment="1" applyProtection="1">
      <alignment horizontal="left" vertical="center" wrapText="1"/>
      <protection hidden="1"/>
    </xf>
    <xf numFmtId="0" fontId="5" fillId="2" borderId="7" xfId="0" applyFont="1" applyFill="1" applyBorder="1" applyAlignment="1" applyProtection="1">
      <alignment horizontal="left" vertical="center" wrapText="1"/>
      <protection hidden="1"/>
    </xf>
    <xf numFmtId="0" fontId="2" fillId="2" borderId="63" xfId="0" applyFont="1" applyFill="1" applyBorder="1" applyAlignment="1" applyProtection="1">
      <alignment horizontal="left" vertical="center" wrapText="1"/>
      <protection hidden="1"/>
    </xf>
    <xf numFmtId="0" fontId="0" fillId="2" borderId="64" xfId="0" applyFill="1" applyBorder="1" applyAlignment="1" applyProtection="1">
      <alignment horizontal="left" vertical="center" wrapText="1"/>
      <protection hidden="1"/>
    </xf>
    <xf numFmtId="0" fontId="0" fillId="2" borderId="63" xfId="0" applyFill="1" applyBorder="1" applyAlignment="1" applyProtection="1">
      <alignment horizontal="left" vertical="center" wrapText="1"/>
      <protection hidden="1"/>
    </xf>
    <xf numFmtId="0" fontId="0" fillId="2" borderId="66" xfId="0" applyFill="1" applyBorder="1" applyAlignment="1" applyProtection="1">
      <alignment horizontal="left" vertical="center" wrapText="1"/>
      <protection hidden="1"/>
    </xf>
    <xf numFmtId="0" fontId="0" fillId="2" borderId="68" xfId="0" applyFill="1" applyBorder="1" applyAlignment="1" applyProtection="1">
      <alignment horizontal="left" vertical="center" wrapText="1"/>
      <protection hidden="1"/>
    </xf>
    <xf numFmtId="0" fontId="4" fillId="2" borderId="63" xfId="0" applyFont="1" applyFill="1" applyBorder="1" applyAlignment="1" applyProtection="1">
      <alignment horizontal="left" vertical="center" wrapText="1"/>
      <protection hidden="1"/>
    </xf>
    <xf numFmtId="0" fontId="2" fillId="2" borderId="66"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0" fontId="8" fillId="2" borderId="16" xfId="0" applyFont="1" applyFill="1" applyBorder="1" applyAlignment="1" applyProtection="1">
      <alignment horizontal="left" vertical="center" wrapText="1"/>
      <protection hidden="1"/>
    </xf>
    <xf numFmtId="0" fontId="5" fillId="2" borderId="3" xfId="0" applyFont="1" applyFill="1" applyBorder="1" applyAlignment="1" applyProtection="1">
      <alignment horizontal="left" vertical="center" wrapText="1"/>
      <protection hidden="1"/>
    </xf>
    <xf numFmtId="0" fontId="5" fillId="2" borderId="5" xfId="0" applyFont="1" applyFill="1" applyBorder="1" applyAlignment="1" applyProtection="1">
      <alignment horizontal="left" vertical="center" wrapText="1"/>
      <protection hidden="1"/>
    </xf>
    <xf numFmtId="0" fontId="5" fillId="2" borderId="15" xfId="0" applyFont="1" applyFill="1" applyBorder="1" applyAlignment="1" applyProtection="1">
      <alignment horizontal="left" vertical="center" wrapText="1"/>
      <protection hidden="1"/>
    </xf>
    <xf numFmtId="0" fontId="12" fillId="2" borderId="0" xfId="0" applyFont="1" applyFill="1" applyBorder="1" applyAlignment="1" applyProtection="1">
      <alignment horizontal="left" vertical="center" wrapText="1"/>
      <protection hidden="1"/>
    </xf>
    <xf numFmtId="0" fontId="13" fillId="2" borderId="0" xfId="0" applyFont="1" applyFill="1" applyBorder="1" applyAlignment="1" applyProtection="1">
      <alignment vertical="center" wrapText="1"/>
      <protection hidden="1"/>
    </xf>
    <xf numFmtId="0" fontId="3" fillId="2" borderId="34" xfId="0" applyFont="1" applyFill="1" applyBorder="1" applyAlignment="1" applyProtection="1">
      <alignment horizontal="left" vertical="center" wrapText="1"/>
      <protection hidden="1"/>
    </xf>
    <xf numFmtId="0" fontId="3" fillId="2" borderId="9" xfId="0" applyFont="1" applyFill="1" applyBorder="1" applyAlignment="1" applyProtection="1">
      <alignment horizontal="left" vertical="center" wrapText="1"/>
      <protection hidden="1"/>
    </xf>
    <xf numFmtId="0" fontId="2" fillId="2" borderId="9" xfId="0" applyFont="1" applyFill="1" applyBorder="1" applyAlignment="1" applyProtection="1">
      <alignment horizontal="left" vertical="center" wrapText="1"/>
      <protection hidden="1"/>
    </xf>
    <xf numFmtId="0" fontId="4" fillId="0" borderId="6" xfId="0" applyFont="1" applyFill="1" applyBorder="1" applyAlignment="1" applyProtection="1">
      <alignment horizontal="left" vertical="center" wrapText="1"/>
      <protection hidden="1"/>
    </xf>
    <xf numFmtId="0" fontId="4" fillId="0" borderId="7" xfId="0" applyFont="1" applyFill="1" applyBorder="1" applyAlignment="1" applyProtection="1">
      <alignment horizontal="left" vertical="center" wrapText="1"/>
      <protection hidden="1"/>
    </xf>
    <xf numFmtId="165" fontId="2" fillId="0" borderId="19" xfId="0" applyNumberFormat="1" applyFont="1" applyFill="1" applyBorder="1" applyAlignment="1" applyProtection="1">
      <alignment horizontal="left" vertical="center"/>
      <protection hidden="1"/>
    </xf>
    <xf numFmtId="0" fontId="0" fillId="0" borderId="19" xfId="0" applyFill="1" applyBorder="1" applyAlignment="1" applyProtection="1">
      <alignment vertical="center"/>
      <protection hidden="1"/>
    </xf>
    <xf numFmtId="0" fontId="3" fillId="2" borderId="10" xfId="0" applyFont="1" applyFill="1" applyBorder="1" applyAlignment="1" applyProtection="1">
      <alignment horizontal="left" vertical="center" wrapText="1"/>
      <protection hidden="1"/>
    </xf>
    <xf numFmtId="0" fontId="0" fillId="2" borderId="9" xfId="0"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protection hidden="1"/>
    </xf>
    <xf numFmtId="0" fontId="4" fillId="2" borderId="66" xfId="0" applyFont="1" applyFill="1" applyBorder="1" applyAlignment="1" applyProtection="1">
      <alignment horizontal="left" vertical="center" wrapText="1"/>
      <protection hidden="1"/>
    </xf>
    <xf numFmtId="0" fontId="9" fillId="4" borderId="34" xfId="0" applyFont="1" applyFill="1" applyBorder="1" applyAlignment="1" applyProtection="1">
      <alignment horizontal="center" vertical="center" wrapText="1"/>
      <protection hidden="1"/>
    </xf>
    <xf numFmtId="0" fontId="9" fillId="4" borderId="9" xfId="0" applyFont="1" applyFill="1" applyBorder="1" applyAlignment="1" applyProtection="1">
      <alignment horizontal="center" vertical="center" wrapText="1"/>
      <protection hidden="1"/>
    </xf>
    <xf numFmtId="0" fontId="10" fillId="4" borderId="9" xfId="0" applyFont="1" applyFill="1" applyBorder="1" applyAlignment="1" applyProtection="1">
      <alignment horizontal="center" vertical="center" wrapText="1"/>
      <protection hidden="1"/>
    </xf>
    <xf numFmtId="0" fontId="10" fillId="4" borderId="11" xfId="0" applyFont="1" applyFill="1" applyBorder="1" applyAlignment="1" applyProtection="1">
      <alignment horizontal="center" vertical="center" wrapText="1"/>
      <protection hidden="1"/>
    </xf>
    <xf numFmtId="49" fontId="4" fillId="0" borderId="55" xfId="0" applyNumberFormat="1" applyFont="1" applyFill="1" applyBorder="1" applyAlignment="1" applyProtection="1">
      <alignment horizontal="left" vertical="center" wrapText="1"/>
      <protection hidden="1"/>
    </xf>
    <xf numFmtId="0" fontId="0" fillId="0" borderId="30" xfId="0" applyFill="1" applyBorder="1" applyAlignment="1" applyProtection="1">
      <alignment horizontal="left" vertical="center" wrapText="1"/>
      <protection hidden="1"/>
    </xf>
    <xf numFmtId="0" fontId="0" fillId="0" borderId="61" xfId="0" applyFill="1" applyBorder="1" applyAlignment="1" applyProtection="1">
      <alignment horizontal="left" vertical="center" wrapText="1"/>
      <protection hidden="1"/>
    </xf>
    <xf numFmtId="49" fontId="4" fillId="0" borderId="21" xfId="0" applyNumberFormat="1" applyFont="1" applyFill="1" applyBorder="1" applyAlignment="1" applyProtection="1">
      <alignment horizontal="left" vertical="center" wrapText="1"/>
      <protection hidden="1"/>
    </xf>
    <xf numFmtId="0" fontId="0" fillId="0" borderId="40" xfId="0" applyFill="1" applyBorder="1" applyAlignment="1" applyProtection="1">
      <alignment horizontal="left" vertical="center" wrapText="1"/>
      <protection hidden="1"/>
    </xf>
    <xf numFmtId="0" fontId="0" fillId="0" borderId="62" xfId="0" applyFill="1" applyBorder="1" applyAlignment="1" applyProtection="1">
      <alignment horizontal="left" vertical="center" wrapText="1"/>
      <protection hidden="1"/>
    </xf>
    <xf numFmtId="0" fontId="3" fillId="2" borderId="31" xfId="0" applyFont="1" applyFill="1" applyBorder="1" applyAlignment="1" applyProtection="1">
      <alignment horizontal="left" vertical="center" wrapText="1"/>
      <protection hidden="1"/>
    </xf>
    <xf numFmtId="0" fontId="0" fillId="2" borderId="32" xfId="0" applyFill="1" applyBorder="1" applyAlignment="1" applyProtection="1">
      <alignment horizontal="left" vertical="center" wrapText="1"/>
      <protection hidden="1"/>
    </xf>
    <xf numFmtId="0" fontId="3" fillId="2" borderId="56" xfId="0" applyFont="1" applyFill="1" applyBorder="1" applyAlignment="1" applyProtection="1">
      <alignment horizontal="left" vertical="center" wrapText="1"/>
      <protection hidden="1"/>
    </xf>
    <xf numFmtId="0" fontId="0" fillId="2" borderId="57" xfId="0" applyFill="1" applyBorder="1" applyAlignment="1" applyProtection="1">
      <alignment horizontal="left" vertical="center" wrapText="1"/>
      <protection hidden="1"/>
    </xf>
    <xf numFmtId="49" fontId="4" fillId="0" borderId="58" xfId="0" applyNumberFormat="1" applyFont="1" applyFill="1" applyBorder="1" applyAlignment="1" applyProtection="1">
      <alignment horizontal="left" vertical="center" wrapText="1"/>
      <protection hidden="1"/>
    </xf>
    <xf numFmtId="0" fontId="0" fillId="0" borderId="59" xfId="0" applyFill="1" applyBorder="1" applyProtection="1">
      <protection hidden="1"/>
    </xf>
    <xf numFmtId="0" fontId="0" fillId="0" borderId="60" xfId="0" applyFill="1" applyBorder="1" applyProtection="1">
      <protection hidden="1"/>
    </xf>
    <xf numFmtId="0" fontId="3" fillId="2" borderId="29" xfId="0" applyFont="1" applyFill="1" applyBorder="1" applyAlignment="1" applyProtection="1">
      <alignment horizontal="left" vertical="center" wrapText="1"/>
      <protection hidden="1"/>
    </xf>
    <xf numFmtId="0" fontId="0" fillId="2" borderId="54" xfId="0" applyFill="1" applyBorder="1" applyAlignment="1" applyProtection="1">
      <alignment horizontal="left" vertical="center" wrapText="1"/>
      <protection hidden="1"/>
    </xf>
    <xf numFmtId="0" fontId="5" fillId="2" borderId="82" xfId="0" applyFont="1" applyFill="1" applyBorder="1" applyAlignment="1" applyProtection="1">
      <alignment horizontal="left" vertical="center" wrapText="1"/>
      <protection hidden="1"/>
    </xf>
    <xf numFmtId="0" fontId="5" fillId="2" borderId="19" xfId="0" applyFont="1" applyFill="1" applyBorder="1" applyAlignment="1" applyProtection="1">
      <alignment horizontal="left" vertical="center" wrapText="1"/>
      <protection hidden="1"/>
    </xf>
    <xf numFmtId="0" fontId="0" fillId="0" borderId="19" xfId="0" applyBorder="1" applyAlignment="1" applyProtection="1">
      <alignment vertical="center" wrapText="1"/>
      <protection hidden="1"/>
    </xf>
    <xf numFmtId="0" fontId="0" fillId="0" borderId="1" xfId="0" applyBorder="1" applyAlignment="1" applyProtection="1">
      <alignment vertical="center" wrapText="1"/>
      <protection hidden="1"/>
    </xf>
    <xf numFmtId="0" fontId="5" fillId="0" borderId="3"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2" fillId="0" borderId="4" xfId="0" applyFont="1" applyFill="1" applyBorder="1" applyAlignment="1" applyProtection="1">
      <alignment horizontal="left" vertical="center" wrapText="1"/>
      <protection hidden="1"/>
    </xf>
    <xf numFmtId="0" fontId="4" fillId="0" borderId="5" xfId="0" applyFont="1" applyFill="1" applyBorder="1" applyAlignment="1" applyProtection="1">
      <alignment horizontal="left" vertical="center" wrapText="1"/>
      <protection hidden="1"/>
    </xf>
    <xf numFmtId="0" fontId="2" fillId="0" borderId="5" xfId="0" applyFont="1" applyFill="1" applyBorder="1" applyAlignment="1" applyProtection="1">
      <alignment horizontal="left" vertical="center" wrapText="1"/>
      <protection hidden="1"/>
    </xf>
    <xf numFmtId="0" fontId="2" fillId="0" borderId="6" xfId="0" applyFont="1" applyFill="1" applyBorder="1" applyAlignment="1" applyProtection="1">
      <alignment horizontal="left" vertical="center" wrapText="1"/>
      <protection hidden="1"/>
    </xf>
    <xf numFmtId="0" fontId="3" fillId="2" borderId="80" xfId="0" applyFont="1" applyFill="1" applyBorder="1" applyAlignment="1" applyProtection="1">
      <alignment horizontal="left" vertical="top" wrapText="1"/>
      <protection hidden="1"/>
    </xf>
    <xf numFmtId="0" fontId="0" fillId="2" borderId="81" xfId="0" applyFill="1" applyBorder="1" applyAlignment="1" applyProtection="1">
      <alignment horizontal="left" vertical="top" wrapText="1"/>
      <protection hidden="1"/>
    </xf>
    <xf numFmtId="0" fontId="2" fillId="0" borderId="7" xfId="0" applyFont="1" applyFill="1" applyBorder="1" applyAlignment="1" applyProtection="1">
      <alignment horizontal="left" vertical="center" wrapText="1"/>
      <protection hidden="1"/>
    </xf>
    <xf numFmtId="0" fontId="4" fillId="0" borderId="82" xfId="0" applyFont="1" applyFill="1" applyBorder="1" applyAlignment="1" applyProtection="1">
      <alignment horizontal="left" vertical="center" wrapText="1"/>
      <protection hidden="1"/>
    </xf>
    <xf numFmtId="0" fontId="4" fillId="0" borderId="19" xfId="0" applyFont="1" applyFill="1" applyBorder="1" applyAlignment="1" applyProtection="1">
      <alignment horizontal="left" vertical="center" wrapText="1"/>
      <protection hidden="1"/>
    </xf>
    <xf numFmtId="0" fontId="0" fillId="0" borderId="19" xfId="0" applyFill="1" applyBorder="1" applyAlignment="1" applyProtection="1">
      <alignment horizontal="left" vertical="center" wrapText="1"/>
      <protection hidden="1"/>
    </xf>
    <xf numFmtId="0" fontId="0" fillId="0" borderId="81" xfId="0" applyFill="1" applyBorder="1" applyAlignment="1" applyProtection="1">
      <alignment horizontal="left" vertical="center" wrapText="1"/>
      <protection hidden="1"/>
    </xf>
    <xf numFmtId="49" fontId="4" fillId="0" borderId="21" xfId="0" applyNumberFormat="1" applyFont="1" applyFill="1" applyBorder="1" applyAlignment="1" applyProtection="1">
      <alignment horizontal="left" vertical="center" wrapText="1"/>
      <protection locked="0"/>
    </xf>
    <xf numFmtId="0" fontId="0" fillId="0" borderId="40"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49" fontId="4" fillId="0" borderId="58" xfId="0" applyNumberFormat="1" applyFont="1" applyFill="1" applyBorder="1" applyAlignment="1" applyProtection="1">
      <alignment horizontal="left" vertical="center" wrapText="1"/>
      <protection locked="0"/>
    </xf>
    <xf numFmtId="0" fontId="0" fillId="0" borderId="59" xfId="0" applyFill="1" applyBorder="1" applyProtection="1">
      <protection locked="0"/>
    </xf>
    <xf numFmtId="0" fontId="0" fillId="0" borderId="60" xfId="0" applyFill="1" applyBorder="1" applyProtection="1">
      <protection locked="0"/>
    </xf>
    <xf numFmtId="0" fontId="4" fillId="0" borderId="5"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0" fillId="0" borderId="19" xfId="0" applyBorder="1" applyAlignment="1">
      <alignment vertical="center" wrapText="1"/>
    </xf>
    <xf numFmtId="0" fontId="0" fillId="0" borderId="1" xfId="0" applyBorder="1" applyAlignment="1">
      <alignment vertical="center" wrapText="1"/>
    </xf>
    <xf numFmtId="49" fontId="4" fillId="0" borderId="55" xfId="0" applyNumberFormat="1" applyFont="1" applyFill="1" applyBorder="1" applyAlignment="1" applyProtection="1">
      <alignment horizontal="left" vertical="center" wrapText="1"/>
      <protection locked="0"/>
    </xf>
    <xf numFmtId="0" fontId="0" fillId="0" borderId="30"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4" fillId="0" borderId="43" xfId="0" applyFont="1" applyFill="1" applyBorder="1" applyAlignment="1" applyProtection="1">
      <alignment horizontal="left" vertical="center" wrapText="1"/>
      <protection locked="0"/>
    </xf>
    <xf numFmtId="0" fontId="4" fillId="0" borderId="44" xfId="0" applyFont="1" applyFill="1" applyBorder="1" applyAlignment="1" applyProtection="1">
      <alignment horizontal="left" vertical="center" wrapText="1"/>
      <protection locked="0"/>
    </xf>
    <xf numFmtId="0" fontId="0" fillId="0" borderId="44" xfId="0"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165" fontId="2" fillId="0" borderId="19" xfId="0" applyNumberFormat="1"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wrapText="1"/>
      <protection locked="0"/>
    </xf>
    <xf numFmtId="0" fontId="4" fillId="0" borderId="82"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0" fillId="0" borderId="19" xfId="0" applyFill="1" applyBorder="1" applyAlignment="1" applyProtection="1">
      <alignment horizontal="left" vertical="center" wrapText="1"/>
      <protection locked="0"/>
    </xf>
    <xf numFmtId="0" fontId="0" fillId="0" borderId="81" xfId="0"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5" fillId="2" borderId="58" xfId="0" applyFont="1" applyFill="1" applyBorder="1" applyAlignment="1" applyProtection="1">
      <alignment horizontal="left" vertical="center" wrapText="1"/>
      <protection hidden="1"/>
    </xf>
    <xf numFmtId="0" fontId="5" fillId="2" borderId="57" xfId="0" applyFont="1" applyFill="1" applyBorder="1" applyAlignment="1" applyProtection="1">
      <alignment horizontal="left" vertical="center" wrapText="1"/>
      <protection hidden="1"/>
    </xf>
    <xf numFmtId="0" fontId="4" fillId="0" borderId="21" xfId="0" applyNumberFormat="1" applyFont="1" applyFill="1" applyBorder="1" applyAlignment="1" applyProtection="1">
      <alignment horizontal="left" vertical="center" wrapText="1"/>
      <protection locked="0" hidden="1"/>
    </xf>
    <xf numFmtId="0" fontId="4" fillId="0" borderId="40" xfId="0" applyNumberFormat="1" applyFont="1" applyFill="1" applyBorder="1" applyAlignment="1" applyProtection="1">
      <alignment horizontal="left" vertical="center" wrapText="1"/>
      <protection locked="0" hidden="1"/>
    </xf>
    <xf numFmtId="0" fontId="4" fillId="0" borderId="62" xfId="0" applyNumberFormat="1" applyFont="1" applyFill="1" applyBorder="1" applyAlignment="1" applyProtection="1">
      <alignment horizontal="left" vertical="center" wrapText="1"/>
      <protection locked="0" hidden="1"/>
    </xf>
    <xf numFmtId="0" fontId="4" fillId="0" borderId="58" xfId="0" applyFont="1" applyFill="1" applyBorder="1" applyAlignment="1" applyProtection="1">
      <alignment horizontal="left" vertical="center" wrapText="1"/>
      <protection locked="0"/>
    </xf>
    <xf numFmtId="0" fontId="4" fillId="0" borderId="59"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hidden="1"/>
    </xf>
    <xf numFmtId="0" fontId="8" fillId="2" borderId="8" xfId="0" applyFont="1" applyFill="1" applyBorder="1" applyAlignment="1" applyProtection="1">
      <alignment horizontal="left" vertical="center" wrapText="1"/>
      <protection hidden="1"/>
    </xf>
    <xf numFmtId="0" fontId="5" fillId="2" borderId="55" xfId="0" applyFont="1" applyFill="1" applyBorder="1" applyAlignment="1" applyProtection="1">
      <alignment horizontal="left" vertical="center" wrapText="1"/>
      <protection hidden="1"/>
    </xf>
    <xf numFmtId="0" fontId="5" fillId="2" borderId="54" xfId="0" applyFont="1" applyFill="1" applyBorder="1" applyAlignment="1" applyProtection="1">
      <alignment horizontal="left" vertical="center" wrapText="1"/>
      <protection hidden="1"/>
    </xf>
    <xf numFmtId="0" fontId="8" fillId="2" borderId="9" xfId="0" applyFont="1" applyFill="1" applyBorder="1" applyAlignment="1" applyProtection="1">
      <alignment horizontal="left" vertical="center" wrapText="1"/>
      <protection hidden="1"/>
    </xf>
    <xf numFmtId="0" fontId="4" fillId="0" borderId="21" xfId="0" applyFont="1" applyFill="1" applyBorder="1" applyAlignment="1" applyProtection="1">
      <alignment horizontal="left" vertical="center" wrapText="1"/>
      <protection locked="0"/>
    </xf>
    <xf numFmtId="0" fontId="4" fillId="0" borderId="40" xfId="0" applyFont="1" applyFill="1" applyBorder="1" applyAlignment="1" applyProtection="1">
      <alignment horizontal="left" vertical="center" wrapText="1"/>
      <protection locked="0"/>
    </xf>
    <xf numFmtId="0" fontId="4" fillId="0" borderId="32" xfId="0" applyFont="1" applyFill="1" applyBorder="1" applyAlignment="1" applyProtection="1">
      <alignment horizontal="left" vertical="center" wrapText="1"/>
      <protection locked="0"/>
    </xf>
    <xf numFmtId="0" fontId="5" fillId="2" borderId="21" xfId="0" applyFont="1" applyFill="1" applyBorder="1" applyAlignment="1" applyProtection="1">
      <alignment horizontal="left" vertical="center" wrapText="1"/>
      <protection hidden="1"/>
    </xf>
    <xf numFmtId="0" fontId="5" fillId="2" borderId="32" xfId="0" applyFont="1" applyFill="1" applyBorder="1" applyAlignment="1" applyProtection="1">
      <alignment horizontal="left" vertical="center" wrapText="1"/>
      <protection hidden="1"/>
    </xf>
    <xf numFmtId="0" fontId="4" fillId="0" borderId="55"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left" vertical="center" wrapText="1"/>
      <protection locked="0"/>
    </xf>
    <xf numFmtId="0" fontId="4" fillId="0" borderId="54" xfId="0" applyFont="1" applyFill="1" applyBorder="1" applyAlignment="1" applyProtection="1">
      <alignment horizontal="left" vertical="center" wrapText="1"/>
      <protection locked="0"/>
    </xf>
    <xf numFmtId="0" fontId="5" fillId="0" borderId="55"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wrapText="1"/>
      <protection locked="0"/>
    </xf>
    <xf numFmtId="0" fontId="5" fillId="0" borderId="54"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hidden="1"/>
    </xf>
    <xf numFmtId="0" fontId="3" fillId="2" borderId="81" xfId="0" applyFont="1" applyFill="1" applyBorder="1" applyAlignment="1" applyProtection="1">
      <alignment horizontal="left" vertical="center" wrapText="1"/>
      <protection hidden="1"/>
    </xf>
    <xf numFmtId="0" fontId="4" fillId="2" borderId="68" xfId="0" applyFont="1" applyFill="1" applyBorder="1" applyAlignment="1" applyProtection="1">
      <alignment horizontal="left" vertical="center" wrapText="1"/>
      <protection hidden="1"/>
    </xf>
    <xf numFmtId="0" fontId="2" fillId="2" borderId="64" xfId="0" applyFont="1" applyFill="1" applyBorder="1" applyAlignment="1" applyProtection="1">
      <alignment horizontal="left" vertical="center" wrapText="1"/>
      <protection hidden="1"/>
    </xf>
    <xf numFmtId="0" fontId="2" fillId="2" borderId="68" xfId="0" applyFont="1" applyFill="1" applyBorder="1" applyAlignment="1" applyProtection="1">
      <alignment horizontal="left" vertical="center" wrapText="1"/>
      <protection hidden="1"/>
    </xf>
    <xf numFmtId="0" fontId="4" fillId="2" borderId="64" xfId="0" applyFont="1" applyFill="1" applyBorder="1" applyAlignment="1" applyProtection="1">
      <alignment horizontal="left" vertical="center" wrapText="1"/>
      <protection hidden="1"/>
    </xf>
    <xf numFmtId="0" fontId="3" fillId="2" borderId="81" xfId="0" applyFont="1" applyFill="1" applyBorder="1" applyAlignment="1" applyProtection="1">
      <alignment horizontal="left" vertical="top" wrapText="1"/>
      <protection hidden="1"/>
    </xf>
    <xf numFmtId="0" fontId="7" fillId="2" borderId="19" xfId="0" applyFont="1" applyFill="1" applyBorder="1" applyAlignment="1" applyProtection="1">
      <alignment horizontal="left" vertical="center"/>
      <protection hidden="1"/>
    </xf>
    <xf numFmtId="165" fontId="30" fillId="5" borderId="19" xfId="0" applyNumberFormat="1" applyFont="1" applyFill="1" applyBorder="1" applyAlignment="1" applyProtection="1">
      <alignment horizontal="left" vertical="center"/>
      <protection locked="0"/>
    </xf>
    <xf numFmtId="165" fontId="2" fillId="5" borderId="19" xfId="0" applyNumberFormat="1" applyFont="1" applyFill="1" applyBorder="1" applyAlignment="1" applyProtection="1">
      <alignment horizontal="left" vertical="center"/>
      <protection locked="0"/>
    </xf>
    <xf numFmtId="0" fontId="9" fillId="4" borderId="11" xfId="0" applyFont="1" applyFill="1" applyBorder="1" applyAlignment="1" applyProtection="1">
      <alignment horizontal="center" vertical="center" wrapText="1"/>
      <protection hidden="1"/>
    </xf>
    <xf numFmtId="0" fontId="31" fillId="2" borderId="82" xfId="0" applyFont="1" applyFill="1" applyBorder="1" applyAlignment="1" applyProtection="1">
      <alignment horizontal="left" vertical="center" wrapText="1"/>
      <protection locked="0" hidden="1"/>
    </xf>
    <xf numFmtId="0" fontId="31" fillId="2" borderId="19" xfId="0" applyFont="1" applyFill="1" applyBorder="1" applyAlignment="1" applyProtection="1">
      <alignment horizontal="left" vertical="center" wrapText="1"/>
      <protection locked="0" hidden="1"/>
    </xf>
    <xf numFmtId="0" fontId="8" fillId="2" borderId="67" xfId="0" applyFont="1" applyFill="1" applyBorder="1" applyAlignment="1" applyProtection="1">
      <alignment horizontal="left" vertical="center" wrapText="1"/>
      <protection locked="0" hidden="1"/>
    </xf>
    <xf numFmtId="0" fontId="8" fillId="2" borderId="33" xfId="0" applyFont="1" applyFill="1" applyBorder="1" applyAlignment="1" applyProtection="1">
      <alignment horizontal="left" vertical="center" wrapText="1"/>
      <protection locked="0" hidden="1"/>
    </xf>
    <xf numFmtId="0" fontId="31" fillId="2" borderId="81" xfId="0" applyFont="1" applyFill="1" applyBorder="1" applyAlignment="1" applyProtection="1">
      <alignment horizontal="left" vertical="center" wrapText="1"/>
      <protection locked="0" hidden="1"/>
    </xf>
    <xf numFmtId="0" fontId="31" fillId="2" borderId="67" xfId="0" applyFont="1" applyFill="1" applyBorder="1" applyAlignment="1" applyProtection="1">
      <alignment horizontal="left" vertical="center" wrapText="1"/>
      <protection locked="0" hidden="1"/>
    </xf>
    <xf numFmtId="0" fontId="31" fillId="2" borderId="68" xfId="0" applyFont="1" applyFill="1" applyBorder="1" applyAlignment="1" applyProtection="1">
      <alignment horizontal="left" vertical="center" wrapText="1"/>
      <protection locked="0" hidden="1"/>
    </xf>
    <xf numFmtId="0" fontId="3" fillId="2" borderId="54" xfId="0" applyFont="1" applyFill="1" applyBorder="1" applyAlignment="1" applyProtection="1">
      <alignment horizontal="left" vertical="center" wrapText="1"/>
      <protection hidden="1"/>
    </xf>
    <xf numFmtId="0" fontId="31" fillId="2" borderId="33" xfId="0" applyFont="1" applyFill="1" applyBorder="1" applyAlignment="1" applyProtection="1">
      <alignment horizontal="left" vertical="center" wrapText="1"/>
      <protection locked="0" hidden="1"/>
    </xf>
    <xf numFmtId="0" fontId="3" fillId="2" borderId="66" xfId="0" applyFont="1" applyFill="1" applyBorder="1" applyAlignment="1" applyProtection="1">
      <alignment horizontal="left" vertical="center" wrapText="1"/>
      <protection hidden="1"/>
    </xf>
    <xf numFmtId="0" fontId="3" fillId="2" borderId="68" xfId="0" applyFont="1" applyFill="1" applyBorder="1" applyAlignment="1" applyProtection="1">
      <alignment horizontal="left" vertical="center" wrapText="1"/>
      <protection hidden="1"/>
    </xf>
    <xf numFmtId="0" fontId="3" fillId="2" borderId="32" xfId="0" applyFont="1" applyFill="1" applyBorder="1" applyAlignment="1" applyProtection="1">
      <alignment horizontal="left" vertical="center" wrapText="1"/>
      <protection hidden="1"/>
    </xf>
    <xf numFmtId="0" fontId="3" fillId="2" borderId="57" xfId="0" applyFont="1" applyFill="1" applyBorder="1" applyAlignment="1" applyProtection="1">
      <alignment horizontal="left" vertical="center" wrapText="1"/>
      <protection hidden="1"/>
    </xf>
    <xf numFmtId="0" fontId="4" fillId="2" borderId="21" xfId="0" applyNumberFormat="1" applyFont="1" applyFill="1" applyBorder="1" applyAlignment="1" applyProtection="1">
      <alignment horizontal="left" vertical="center" wrapText="1"/>
      <protection hidden="1"/>
    </xf>
    <xf numFmtId="0" fontId="4" fillId="2" borderId="40" xfId="0" applyNumberFormat="1" applyFont="1" applyFill="1" applyBorder="1" applyAlignment="1" applyProtection="1">
      <alignment horizontal="left" vertical="center" wrapText="1"/>
      <protection hidden="1"/>
    </xf>
    <xf numFmtId="0" fontId="4" fillId="2" borderId="62" xfId="0" applyNumberFormat="1" applyFont="1" applyFill="1" applyBorder="1" applyAlignment="1" applyProtection="1">
      <alignment horizontal="left" vertical="center" wrapText="1"/>
      <protection hidden="1"/>
    </xf>
    <xf numFmtId="0" fontId="7" fillId="2" borderId="86"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center" vertical="center" wrapText="1"/>
      <protection hidden="1"/>
    </xf>
    <xf numFmtId="0" fontId="4" fillId="2" borderId="21" xfId="0" applyFont="1" applyFill="1" applyBorder="1" applyAlignment="1" applyProtection="1">
      <alignment horizontal="left" vertical="center" wrapText="1"/>
      <protection hidden="1"/>
    </xf>
    <xf numFmtId="0" fontId="4" fillId="2" borderId="40" xfId="0" applyFont="1" applyFill="1" applyBorder="1" applyAlignment="1" applyProtection="1">
      <alignment horizontal="left" vertical="center" wrapText="1"/>
      <protection hidden="1"/>
    </xf>
    <xf numFmtId="0" fontId="4" fillId="2" borderId="62" xfId="0" applyFont="1" applyFill="1" applyBorder="1" applyAlignment="1" applyProtection="1">
      <alignment horizontal="left" vertical="center" wrapText="1"/>
      <protection hidden="1"/>
    </xf>
    <xf numFmtId="0" fontId="6" fillId="2" borderId="0" xfId="0" applyFont="1" applyFill="1" applyBorder="1" applyAlignment="1" applyProtection="1">
      <alignment vertical="center" wrapText="1"/>
      <protection hidden="1"/>
    </xf>
    <xf numFmtId="0" fontId="6" fillId="2" borderId="0" xfId="0" applyFont="1" applyFill="1" applyAlignment="1" applyProtection="1">
      <alignment vertical="center" wrapText="1"/>
      <protection hidden="1"/>
    </xf>
    <xf numFmtId="0" fontId="7" fillId="2" borderId="29" xfId="0" applyFont="1" applyFill="1" applyBorder="1" applyAlignment="1" applyProtection="1">
      <alignment horizontal="left" vertical="center"/>
      <protection hidden="1"/>
    </xf>
    <xf numFmtId="0" fontId="7" fillId="2" borderId="30" xfId="0" applyFont="1" applyFill="1" applyBorder="1" applyAlignment="1" applyProtection="1">
      <alignment horizontal="left" vertical="center"/>
      <protection hidden="1"/>
    </xf>
    <xf numFmtId="0" fontId="1" fillId="2" borderId="54" xfId="0" applyFont="1" applyFill="1" applyBorder="1" applyAlignment="1" applyProtection="1">
      <alignment horizontal="left" vertical="center"/>
      <protection hidden="1"/>
    </xf>
    <xf numFmtId="0" fontId="3" fillId="2" borderId="30" xfId="0" applyFont="1" applyFill="1" applyBorder="1" applyAlignment="1" applyProtection="1">
      <alignment horizontal="center" vertical="center"/>
      <protection hidden="1"/>
    </xf>
    <xf numFmtId="0" fontId="1" fillId="2" borderId="30" xfId="0" applyFont="1" applyFill="1" applyBorder="1" applyAlignment="1" applyProtection="1">
      <alignment horizontal="center" vertical="center"/>
      <protection hidden="1"/>
    </xf>
    <xf numFmtId="0" fontId="1" fillId="2" borderId="61" xfId="0" applyFont="1" applyFill="1" applyBorder="1" applyAlignment="1" applyProtection="1">
      <alignment horizontal="center" vertical="center"/>
      <protection hidden="1"/>
    </xf>
    <xf numFmtId="49" fontId="7" fillId="2" borderId="0" xfId="0" applyNumberFormat="1" applyFont="1" applyFill="1" applyBorder="1" applyAlignment="1" applyProtection="1">
      <alignment horizontal="center" vertical="center"/>
      <protection hidden="1"/>
    </xf>
    <xf numFmtId="49" fontId="1" fillId="2" borderId="0" xfId="0" applyNumberFormat="1" applyFont="1" applyFill="1" applyBorder="1" applyAlignment="1" applyProtection="1">
      <alignment horizontal="center" vertical="center"/>
      <protection hidden="1"/>
    </xf>
    <xf numFmtId="0" fontId="7" fillId="5" borderId="0" xfId="0" applyFont="1" applyFill="1" applyBorder="1" applyAlignment="1" applyProtection="1">
      <alignment horizontal="left" wrapText="1"/>
      <protection hidden="1"/>
    </xf>
    <xf numFmtId="165" fontId="1" fillId="5" borderId="0" xfId="0" applyNumberFormat="1" applyFont="1" applyFill="1" applyBorder="1" applyAlignment="1" applyProtection="1">
      <alignment horizontal="left"/>
    </xf>
    <xf numFmtId="0" fontId="1" fillId="5" borderId="0" xfId="0" applyFont="1" applyFill="1" applyAlignment="1" applyProtection="1"/>
    <xf numFmtId="0" fontId="7" fillId="2" borderId="0" xfId="0" applyFont="1" applyFill="1" applyBorder="1" applyAlignment="1" applyProtection="1">
      <alignment horizontal="left" wrapText="1"/>
      <protection hidden="1"/>
    </xf>
    <xf numFmtId="0" fontId="1" fillId="2" borderId="0" xfId="0" applyFont="1" applyFill="1" applyAlignment="1" applyProtection="1">
      <alignment wrapText="1"/>
      <protection hidden="1"/>
    </xf>
    <xf numFmtId="165" fontId="1" fillId="0" borderId="79" xfId="0" applyNumberFormat="1" applyFont="1" applyFill="1" applyBorder="1" applyAlignment="1" applyProtection="1">
      <alignment horizontal="left"/>
      <protection locked="0"/>
    </xf>
    <xf numFmtId="0" fontId="1" fillId="0" borderId="79" xfId="0" applyFont="1" applyFill="1" applyBorder="1" applyAlignment="1" applyProtection="1">
      <protection locked="0"/>
    </xf>
    <xf numFmtId="0" fontId="3" fillId="2" borderId="31" xfId="0" applyFont="1" applyFill="1" applyBorder="1" applyAlignment="1" applyProtection="1">
      <alignment horizontal="left" vertical="center"/>
      <protection hidden="1"/>
    </xf>
    <xf numFmtId="0" fontId="7" fillId="0" borderId="40" xfId="0" applyFont="1" applyBorder="1" applyAlignment="1" applyProtection="1">
      <alignment horizontal="left" vertical="center"/>
    </xf>
    <xf numFmtId="0" fontId="7" fillId="0" borderId="32" xfId="0" applyFont="1" applyBorder="1" applyAlignment="1" applyProtection="1">
      <alignment horizontal="left" vertical="center"/>
    </xf>
    <xf numFmtId="0" fontId="12" fillId="0" borderId="4" xfId="0" applyFont="1" applyFill="1" applyBorder="1" applyAlignment="1" applyProtection="1">
      <alignment horizontal="left" vertical="center" wrapText="1"/>
      <protection locked="0"/>
    </xf>
    <xf numFmtId="0" fontId="12" fillId="0" borderId="17" xfId="0" applyFont="1" applyFill="1" applyBorder="1" applyAlignment="1" applyProtection="1">
      <alignment horizontal="left" vertical="center" wrapText="1"/>
      <protection locked="0"/>
    </xf>
    <xf numFmtId="49" fontId="7" fillId="2" borderId="43" xfId="0" applyNumberFormat="1" applyFont="1" applyFill="1" applyBorder="1" applyAlignment="1" applyProtection="1">
      <alignment horizontal="center" vertical="center"/>
      <protection hidden="1"/>
    </xf>
    <xf numFmtId="49" fontId="1" fillId="2" borderId="44" xfId="0" applyNumberFormat="1"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locked="0"/>
    </xf>
    <xf numFmtId="0" fontId="12" fillId="0" borderId="18" xfId="0" applyFont="1" applyFill="1" applyBorder="1" applyAlignment="1" applyProtection="1">
      <alignment horizontal="left" vertical="center" wrapText="1"/>
      <protection locked="0"/>
    </xf>
    <xf numFmtId="0" fontId="6" fillId="5" borderId="19" xfId="0" applyFont="1" applyFill="1" applyBorder="1" applyAlignment="1" applyProtection="1">
      <alignment horizontal="left" vertical="center" wrapText="1"/>
      <protection hidden="1"/>
    </xf>
    <xf numFmtId="0" fontId="27" fillId="2" borderId="19" xfId="0" applyFont="1" applyFill="1" applyBorder="1" applyAlignment="1" applyProtection="1">
      <alignment horizontal="left"/>
      <protection hidden="1"/>
    </xf>
    <xf numFmtId="0" fontId="1" fillId="2" borderId="19" xfId="0" applyFont="1" applyFill="1" applyBorder="1" applyAlignment="1" applyProtection="1">
      <protection hidden="1"/>
    </xf>
    <xf numFmtId="165" fontId="1" fillId="0" borderId="88" xfId="0" applyNumberFormat="1" applyFont="1" applyFill="1" applyBorder="1" applyAlignment="1" applyProtection="1">
      <alignment horizontal="left"/>
      <protection locked="0"/>
    </xf>
    <xf numFmtId="0" fontId="1" fillId="0" borderId="88" xfId="0" applyFont="1" applyFill="1" applyBorder="1" applyAlignment="1" applyProtection="1">
      <protection locked="0"/>
    </xf>
    <xf numFmtId="0" fontId="3" fillId="2" borderId="31" xfId="0" applyFont="1" applyFill="1" applyBorder="1" applyAlignment="1" applyProtection="1">
      <alignment horizontal="center" vertical="center"/>
      <protection hidden="1"/>
    </xf>
    <xf numFmtId="0" fontId="1" fillId="0" borderId="32" xfId="0" applyFont="1" applyBorder="1" applyAlignment="1" applyProtection="1">
      <alignment horizontal="center" vertical="center"/>
    </xf>
    <xf numFmtId="0" fontId="8" fillId="2" borderId="4" xfId="0" applyFont="1" applyFill="1" applyBorder="1" applyAlignment="1" applyProtection="1">
      <alignment horizontal="left" vertical="center" wrapText="1"/>
      <protection hidden="1"/>
    </xf>
    <xf numFmtId="0" fontId="1" fillId="2" borderId="4" xfId="0" applyFont="1" applyFill="1" applyBorder="1" applyAlignment="1" applyProtection="1">
      <alignment vertical="center" wrapText="1"/>
      <protection hidden="1"/>
    </xf>
    <xf numFmtId="0" fontId="8" fillId="2" borderId="7" xfId="0" applyFont="1" applyFill="1" applyBorder="1" applyAlignment="1" applyProtection="1">
      <alignment horizontal="left" vertical="center" wrapText="1"/>
      <protection hidden="1"/>
    </xf>
    <xf numFmtId="0" fontId="1" fillId="2" borderId="7" xfId="0" applyFont="1" applyFill="1" applyBorder="1" applyAlignment="1" applyProtection="1">
      <alignment vertical="center" wrapText="1"/>
      <protection hidden="1"/>
    </xf>
    <xf numFmtId="0" fontId="6" fillId="2" borderId="9" xfId="0" applyFont="1" applyFill="1" applyBorder="1" applyAlignment="1" applyProtection="1">
      <alignment horizontal="left" vertical="center" wrapText="1"/>
      <protection hidden="1"/>
    </xf>
    <xf numFmtId="0" fontId="6" fillId="2" borderId="9" xfId="0" applyFont="1" applyFill="1" applyBorder="1" applyAlignment="1" applyProtection="1">
      <alignment vertical="center" wrapText="1"/>
      <protection hidden="1"/>
    </xf>
    <xf numFmtId="0" fontId="7" fillId="2" borderId="83" xfId="0" applyFont="1" applyFill="1" applyBorder="1" applyAlignment="1" applyProtection="1">
      <alignment horizontal="left" vertical="center" wrapText="1"/>
      <protection hidden="1"/>
    </xf>
    <xf numFmtId="0" fontId="7" fillId="2" borderId="54" xfId="0" applyFont="1" applyFill="1" applyBorder="1" applyAlignment="1" applyProtection="1">
      <alignment horizontal="left" vertical="center" wrapText="1"/>
      <protection hidden="1"/>
    </xf>
    <xf numFmtId="0" fontId="1" fillId="2" borderId="6" xfId="0" applyFont="1" applyFill="1" applyBorder="1" applyAlignment="1" applyProtection="1">
      <alignment horizontal="left" vertical="center" wrapText="1"/>
      <protection hidden="1"/>
    </xf>
    <xf numFmtId="0" fontId="3" fillId="2" borderId="6" xfId="0" applyFont="1" applyFill="1" applyBorder="1" applyAlignment="1" applyProtection="1">
      <alignment horizontal="left" vertical="center" wrapText="1"/>
      <protection hidden="1"/>
    </xf>
    <xf numFmtId="0" fontId="1" fillId="2" borderId="20" xfId="0" applyFont="1" applyFill="1" applyBorder="1" applyAlignment="1" applyProtection="1">
      <alignment horizontal="left" vertical="center" wrapText="1"/>
      <protection hidden="1"/>
    </xf>
    <xf numFmtId="0" fontId="3" fillId="2" borderId="29" xfId="0" applyFont="1" applyFill="1" applyBorder="1" applyAlignment="1" applyProtection="1">
      <alignment horizontal="center" vertical="center"/>
      <protection hidden="1"/>
    </xf>
    <xf numFmtId="0" fontId="1" fillId="0" borderId="54" xfId="0" applyFont="1" applyBorder="1" applyAlignment="1" applyProtection="1">
      <alignment horizontal="center" vertical="center"/>
    </xf>
    <xf numFmtId="0" fontId="8" fillId="2" borderId="6" xfId="0" applyFont="1" applyFill="1" applyBorder="1" applyAlignment="1" applyProtection="1">
      <alignment horizontal="left" vertical="center" wrapText="1"/>
      <protection hidden="1"/>
    </xf>
    <xf numFmtId="0" fontId="1" fillId="2" borderId="6" xfId="0" applyFont="1" applyFill="1" applyBorder="1" applyAlignment="1" applyProtection="1">
      <alignment vertical="center" wrapText="1"/>
      <protection hidden="1"/>
    </xf>
    <xf numFmtId="0" fontId="9" fillId="4" borderId="34" xfId="0" applyFont="1" applyFill="1" applyBorder="1" applyAlignment="1" applyProtection="1">
      <alignment horizontal="center" vertical="center"/>
      <protection hidden="1"/>
    </xf>
    <xf numFmtId="0" fontId="9" fillId="4" borderId="9" xfId="0" applyFont="1" applyFill="1" applyBorder="1" applyAlignment="1" applyProtection="1">
      <alignment horizontal="center" vertical="center"/>
      <protection hidden="1"/>
    </xf>
    <xf numFmtId="0" fontId="1" fillId="4" borderId="9" xfId="0" applyFont="1" applyFill="1" applyBorder="1" applyAlignment="1" applyProtection="1">
      <alignment horizontal="center" vertical="center"/>
    </xf>
    <xf numFmtId="0" fontId="1" fillId="4" borderId="11" xfId="0" applyFont="1" applyFill="1" applyBorder="1" applyAlignment="1" applyProtection="1">
      <alignment horizontal="center" vertical="center"/>
    </xf>
    <xf numFmtId="0" fontId="4" fillId="2" borderId="55" xfId="0" applyFont="1" applyFill="1" applyBorder="1" applyAlignment="1" applyProtection="1">
      <alignment horizontal="left" vertical="center" wrapText="1"/>
      <protection hidden="1"/>
    </xf>
    <xf numFmtId="0" fontId="4" fillId="2" borderId="30" xfId="0" applyFont="1" applyFill="1" applyBorder="1" applyAlignment="1" applyProtection="1">
      <alignment horizontal="left" vertical="center" wrapText="1"/>
      <protection hidden="1"/>
    </xf>
    <xf numFmtId="0" fontId="4" fillId="2" borderId="61" xfId="0" applyFont="1" applyFill="1" applyBorder="1" applyAlignment="1" applyProtection="1">
      <alignment horizontal="left" vertical="center" wrapText="1"/>
      <protection hidden="1"/>
    </xf>
    <xf numFmtId="0" fontId="3" fillId="2" borderId="56" xfId="0" applyFont="1" applyFill="1" applyBorder="1" applyAlignment="1" applyProtection="1">
      <alignment horizontal="left" vertical="center"/>
      <protection hidden="1"/>
    </xf>
    <xf numFmtId="0" fontId="1" fillId="2" borderId="57" xfId="0" applyFont="1" applyFill="1" applyBorder="1" applyAlignment="1" applyProtection="1">
      <alignment horizontal="left" vertical="center"/>
      <protection hidden="1"/>
    </xf>
    <xf numFmtId="0" fontId="4" fillId="0" borderId="59" xfId="0" applyNumberFormat="1" applyFont="1" applyFill="1" applyBorder="1" applyAlignment="1" applyProtection="1">
      <alignment horizontal="center" vertical="center"/>
      <protection locked="0" hidden="1"/>
    </xf>
    <xf numFmtId="0" fontId="1" fillId="0" borderId="57" xfId="0" applyNumberFormat="1" applyFont="1" applyFill="1" applyBorder="1" applyAlignment="1" applyProtection="1">
      <alignment horizontal="center" vertical="center"/>
      <protection locked="0" hidden="1"/>
    </xf>
    <xf numFmtId="0" fontId="0" fillId="0" borderId="19" xfId="0" applyFill="1" applyBorder="1" applyAlignment="1" applyProtection="1">
      <alignment vertical="center"/>
      <protection locked="0"/>
    </xf>
    <xf numFmtId="0" fontId="4" fillId="2" borderId="55" xfId="0" applyNumberFormat="1" applyFont="1" applyFill="1" applyBorder="1" applyAlignment="1" applyProtection="1">
      <alignment horizontal="left" vertical="center" wrapText="1"/>
      <protection hidden="1"/>
    </xf>
    <xf numFmtId="0" fontId="0" fillId="2" borderId="30" xfId="0" applyNumberFormat="1" applyFill="1" applyBorder="1" applyAlignment="1" applyProtection="1">
      <alignment horizontal="left" vertical="center" wrapText="1"/>
      <protection hidden="1"/>
    </xf>
    <xf numFmtId="0" fontId="0" fillId="2" borderId="61" xfId="0" applyNumberFormat="1" applyFill="1" applyBorder="1" applyAlignment="1" applyProtection="1">
      <alignment horizontal="left" vertical="center" wrapText="1"/>
      <protection hidden="1"/>
    </xf>
    <xf numFmtId="0" fontId="0" fillId="2" borderId="40" xfId="0" applyNumberFormat="1" applyFill="1" applyBorder="1" applyAlignment="1" applyProtection="1">
      <alignment horizontal="left" vertical="center" wrapText="1"/>
      <protection hidden="1"/>
    </xf>
    <xf numFmtId="0" fontId="0" fillId="2" borderId="62" xfId="0" applyNumberFormat="1" applyFill="1" applyBorder="1" applyAlignment="1" applyProtection="1">
      <alignment horizontal="left" vertical="center" wrapText="1"/>
      <protection hidden="1"/>
    </xf>
    <xf numFmtId="49" fontId="4" fillId="0" borderId="59" xfId="0" applyNumberFormat="1" applyFont="1" applyFill="1" applyBorder="1" applyAlignment="1" applyProtection="1">
      <alignment horizontal="left" vertical="center" wrapText="1"/>
      <protection locked="0"/>
    </xf>
    <xf numFmtId="49" fontId="4" fillId="0" borderId="60" xfId="0" applyNumberFormat="1" applyFont="1" applyFill="1" applyBorder="1" applyAlignment="1" applyProtection="1">
      <alignment horizontal="left" vertical="center" wrapText="1"/>
      <protection locked="0"/>
    </xf>
    <xf numFmtId="165" fontId="30" fillId="5" borderId="19" xfId="0" applyNumberFormat="1" applyFont="1" applyFill="1" applyBorder="1" applyAlignment="1" applyProtection="1">
      <alignment horizontal="left" vertical="center"/>
    </xf>
    <xf numFmtId="165" fontId="2" fillId="5" borderId="19" xfId="0" applyNumberFormat="1" applyFont="1" applyFill="1" applyBorder="1" applyAlignment="1" applyProtection="1">
      <alignment horizontal="left" vertical="center"/>
    </xf>
    <xf numFmtId="0" fontId="4" fillId="5" borderId="59" xfId="0" applyNumberFormat="1" applyFont="1" applyFill="1" applyBorder="1" applyAlignment="1" applyProtection="1">
      <alignment horizontal="center" vertical="center"/>
      <protection hidden="1"/>
    </xf>
    <xf numFmtId="0" fontId="1" fillId="5" borderId="57" xfId="0" applyNumberFormat="1" applyFont="1" applyFill="1" applyBorder="1" applyAlignment="1" applyProtection="1">
      <alignment horizontal="center" vertical="center"/>
      <protection hidden="1"/>
    </xf>
    <xf numFmtId="0" fontId="4" fillId="0" borderId="60" xfId="0" applyFont="1" applyFill="1" applyBorder="1" applyAlignment="1" applyProtection="1">
      <alignment horizontal="left" vertical="center" wrapText="1"/>
      <protection locked="0"/>
    </xf>
    <xf numFmtId="165" fontId="30" fillId="0" borderId="19" xfId="0" applyNumberFormat="1" applyFont="1" applyFill="1" applyBorder="1" applyAlignment="1" applyProtection="1">
      <alignment horizontal="left" vertical="center"/>
      <protection locked="0"/>
    </xf>
    <xf numFmtId="0" fontId="5" fillId="5" borderId="59" xfId="0" applyNumberFormat="1" applyFont="1" applyFill="1" applyBorder="1" applyAlignment="1" applyProtection="1">
      <alignment horizontal="center" vertical="center"/>
      <protection hidden="1"/>
    </xf>
    <xf numFmtId="0" fontId="5" fillId="5" borderId="57" xfId="0" applyNumberFormat="1" applyFont="1" applyFill="1" applyBorder="1" applyAlignment="1" applyProtection="1">
      <alignment horizontal="center" vertical="center"/>
      <protection hidden="1"/>
    </xf>
    <xf numFmtId="0" fontId="0" fillId="4" borderId="9" xfId="0" applyFill="1" applyBorder="1" applyAlignment="1" applyProtection="1">
      <alignment horizontal="center" vertical="center" wrapText="1"/>
      <protection hidden="1"/>
    </xf>
    <xf numFmtId="0" fontId="0" fillId="4" borderId="11" xfId="0" applyFill="1" applyBorder="1" applyAlignment="1" applyProtection="1">
      <alignment horizontal="center" vertical="center" wrapText="1"/>
      <protection hidden="1"/>
    </xf>
    <xf numFmtId="0" fontId="3" fillId="2" borderId="83" xfId="0" applyFont="1" applyFill="1" applyBorder="1" applyAlignment="1" applyProtection="1">
      <alignment horizontal="left" vertical="center" wrapText="1"/>
      <protection hidden="1"/>
    </xf>
    <xf numFmtId="0" fontId="3" fillId="2" borderId="20" xfId="0" applyFont="1" applyFill="1" applyBorder="1" applyAlignment="1" applyProtection="1">
      <alignment horizontal="left" vertical="center" wrapText="1"/>
      <protection hidden="1"/>
    </xf>
    <xf numFmtId="0" fontId="4" fillId="2" borderId="4"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left" vertical="center" wrapText="1"/>
      <protection hidden="1"/>
    </xf>
    <xf numFmtId="0" fontId="4" fillId="2" borderId="46" xfId="0" applyFont="1" applyFill="1" applyBorder="1" applyAlignment="1" applyProtection="1">
      <alignment horizontal="left" vertical="center" wrapText="1"/>
      <protection hidden="1"/>
    </xf>
    <xf numFmtId="0" fontId="4" fillId="2" borderId="45" xfId="0" applyFont="1" applyFill="1" applyBorder="1" applyAlignment="1" applyProtection="1">
      <alignment horizontal="left" vertical="center" wrapText="1"/>
      <protection hidden="1"/>
    </xf>
    <xf numFmtId="0" fontId="4" fillId="2" borderId="42" xfId="0" applyFont="1" applyFill="1" applyBorder="1" applyAlignment="1" applyProtection="1">
      <alignment horizontal="left" vertical="center" wrapText="1"/>
      <protection hidden="1"/>
    </xf>
    <xf numFmtId="0" fontId="0" fillId="2" borderId="5" xfId="0" applyFill="1" applyBorder="1" applyAlignment="1" applyProtection="1">
      <alignment vertical="center" wrapText="1"/>
      <protection hidden="1"/>
    </xf>
    <xf numFmtId="0" fontId="4" fillId="2" borderId="85" xfId="0" applyFont="1" applyFill="1" applyBorder="1" applyAlignment="1" applyProtection="1">
      <alignment horizontal="left" vertical="center" wrapText="1"/>
      <protection hidden="1"/>
    </xf>
    <xf numFmtId="0" fontId="0" fillId="2" borderId="84" xfId="0" applyFill="1" applyBorder="1" applyAlignment="1" applyProtection="1">
      <alignment vertical="center" wrapText="1"/>
      <protection hidden="1"/>
    </xf>
    <xf numFmtId="0" fontId="4" fillId="2" borderId="5" xfId="0" applyFont="1" applyFill="1" applyBorder="1" applyAlignment="1" applyProtection="1">
      <alignment horizontal="left" vertical="center" wrapText="1"/>
      <protection hidden="1"/>
    </xf>
    <xf numFmtId="0" fontId="0" fillId="2" borderId="84" xfId="0" applyFill="1" applyBorder="1" applyAlignment="1" applyProtection="1">
      <alignment horizontal="left" vertical="center" wrapText="1"/>
      <protection hidden="1"/>
    </xf>
    <xf numFmtId="0" fontId="0" fillId="2" borderId="84" xfId="0" applyFill="1" applyBorder="1" applyAlignment="1" applyProtection="1">
      <alignment horizontal="center" vertical="center" wrapText="1"/>
      <protection hidden="1"/>
    </xf>
    <xf numFmtId="0" fontId="4" fillId="2" borderId="43" xfId="0" applyFont="1" applyFill="1" applyBorder="1" applyAlignment="1" applyProtection="1">
      <alignment horizontal="left" vertical="center" wrapText="1"/>
      <protection hidden="1"/>
    </xf>
    <xf numFmtId="0" fontId="0" fillId="2" borderId="42" xfId="0" applyFill="1" applyBorder="1" applyProtection="1">
      <protection hidden="1"/>
    </xf>
    <xf numFmtId="0" fontId="4" fillId="2" borderId="67" xfId="0" applyFont="1" applyFill="1" applyBorder="1" applyAlignment="1" applyProtection="1">
      <alignment horizontal="left" vertical="center" wrapText="1"/>
      <protection hidden="1"/>
    </xf>
    <xf numFmtId="0" fontId="0" fillId="2" borderId="68" xfId="0" applyFill="1" applyBorder="1" applyProtection="1">
      <protection hidden="1"/>
    </xf>
    <xf numFmtId="0" fontId="4" fillId="2" borderId="69" xfId="0" applyFont="1" applyFill="1" applyBorder="1" applyAlignment="1" applyProtection="1">
      <alignment horizontal="left" vertical="center" wrapText="1"/>
      <protection hidden="1"/>
    </xf>
    <xf numFmtId="0" fontId="4" fillId="2" borderId="57" xfId="0" applyFont="1" applyFill="1" applyBorder="1" applyAlignment="1" applyProtection="1">
      <alignment horizontal="left" vertical="center" wrapText="1"/>
      <protection hidden="1"/>
    </xf>
    <xf numFmtId="0" fontId="0" fillId="2" borderId="7" xfId="0" applyFill="1" applyBorder="1" applyAlignment="1" applyProtection="1">
      <alignment vertical="center" wrapText="1"/>
      <protection hidden="1"/>
    </xf>
    <xf numFmtId="0" fontId="4" fillId="2" borderId="39" xfId="0" applyFont="1" applyFill="1" applyBorder="1" applyAlignment="1" applyProtection="1">
      <alignment horizontal="left" vertical="center" wrapText="1"/>
      <protection hidden="1"/>
    </xf>
    <xf numFmtId="0" fontId="4" fillId="2" borderId="32" xfId="0" applyFont="1" applyFill="1" applyBorder="1" applyAlignment="1" applyProtection="1">
      <alignment horizontal="left" vertical="center" wrapText="1"/>
      <protection hidden="1"/>
    </xf>
    <xf numFmtId="0" fontId="0" fillId="2" borderId="4" xfId="0" applyFill="1" applyBorder="1" applyAlignment="1" applyProtection="1">
      <alignment vertical="center" wrapText="1"/>
      <protection hidden="1"/>
    </xf>
    <xf numFmtId="0" fontId="4" fillId="2" borderId="6" xfId="0" applyFont="1" applyFill="1" applyBorder="1" applyAlignment="1" applyProtection="1">
      <alignment horizontal="left" vertical="center" wrapText="1"/>
      <protection hidden="1"/>
    </xf>
    <xf numFmtId="0" fontId="0" fillId="2" borderId="6" xfId="0" applyFill="1" applyBorder="1" applyAlignment="1" applyProtection="1">
      <alignment horizontal="left" vertical="center" wrapText="1"/>
      <protection hidden="1"/>
    </xf>
    <xf numFmtId="0" fontId="4" fillId="2" borderId="4" xfId="0" applyFont="1" applyFill="1" applyBorder="1" applyAlignment="1" applyProtection="1">
      <alignment horizontal="left" vertical="center" wrapText="1"/>
      <protection hidden="1"/>
    </xf>
    <xf numFmtId="0" fontId="0" fillId="2" borderId="4" xfId="0" applyFill="1" applyBorder="1" applyAlignment="1" applyProtection="1">
      <alignment horizontal="left" vertical="center" wrapText="1"/>
      <protection hidden="1"/>
    </xf>
    <xf numFmtId="0" fontId="3" fillId="2" borderId="4" xfId="0" applyFont="1" applyFill="1" applyBorder="1" applyAlignment="1" applyProtection="1">
      <alignment horizontal="center" vertical="center" wrapText="1"/>
      <protection hidden="1"/>
    </xf>
    <xf numFmtId="0" fontId="7" fillId="2" borderId="4" xfId="0" applyFont="1" applyFill="1" applyBorder="1" applyAlignment="1" applyProtection="1">
      <alignment horizontal="center" vertical="center" wrapText="1"/>
      <protection hidden="1"/>
    </xf>
    <xf numFmtId="0" fontId="7" fillId="2" borderId="17"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vertical="center" wrapText="1"/>
      <protection hidden="1"/>
    </xf>
    <xf numFmtId="0" fontId="3" fillId="2" borderId="39" xfId="0" applyFont="1" applyFill="1" applyBorder="1" applyAlignment="1" applyProtection="1">
      <alignment horizontal="left" vertical="center" wrapText="1"/>
      <protection hidden="1"/>
    </xf>
    <xf numFmtId="0" fontId="3" fillId="2" borderId="69" xfId="0" applyFont="1" applyFill="1" applyBorder="1" applyAlignment="1" applyProtection="1">
      <alignment horizontal="left" vertical="center" wrapText="1"/>
      <protection hidden="1"/>
    </xf>
    <xf numFmtId="0" fontId="0" fillId="2" borderId="7" xfId="0" applyFill="1" applyBorder="1" applyAlignment="1" applyProtection="1">
      <alignment horizontal="left" vertical="center" wrapText="1"/>
      <protection hidden="1"/>
    </xf>
    <xf numFmtId="0" fontId="8" fillId="2" borderId="0" xfId="0" applyFont="1" applyFill="1" applyBorder="1" applyAlignment="1" applyProtection="1">
      <alignment horizontal="left" wrapText="1"/>
      <protection hidden="1"/>
    </xf>
    <xf numFmtId="0" fontId="5" fillId="2" borderId="0" xfId="0" applyFont="1" applyFill="1" applyBorder="1" applyAlignment="1" applyProtection="1">
      <alignment wrapText="1"/>
      <protection hidden="1"/>
    </xf>
    <xf numFmtId="165" fontId="2" fillId="2" borderId="19" xfId="0" applyNumberFormat="1" applyFont="1" applyFill="1" applyBorder="1" applyAlignment="1" applyProtection="1">
      <alignment horizontal="left"/>
      <protection hidden="1"/>
    </xf>
    <xf numFmtId="0" fontId="0" fillId="2" borderId="19" xfId="0" applyFill="1" applyBorder="1" applyAlignment="1" applyProtection="1">
      <protection hidden="1"/>
    </xf>
    <xf numFmtId="0" fontId="2" fillId="0" borderId="0" xfId="0" applyFont="1" applyFill="1" applyBorder="1" applyAlignment="1" applyProtection="1">
      <alignment horizontal="center"/>
      <protection locked="0"/>
    </xf>
    <xf numFmtId="0" fontId="0" fillId="0" borderId="0" xfId="0" applyFill="1" applyAlignment="1" applyProtection="1">
      <protection locked="0"/>
    </xf>
    <xf numFmtId="0" fontId="2" fillId="0" borderId="0" xfId="0" applyFont="1" applyFill="1" applyBorder="1" applyAlignment="1" applyProtection="1">
      <alignment horizontal="left"/>
      <protection locked="0"/>
    </xf>
    <xf numFmtId="0" fontId="4" fillId="2" borderId="83" xfId="0" applyFont="1" applyFill="1" applyBorder="1" applyAlignment="1" applyProtection="1">
      <alignment horizontal="left" vertical="center" wrapText="1"/>
      <protection hidden="1"/>
    </xf>
    <xf numFmtId="0" fontId="4" fillId="2" borderId="54" xfId="0" applyFont="1" applyFill="1" applyBorder="1" applyAlignment="1" applyProtection="1">
      <alignment horizontal="left" vertical="center" wrapText="1"/>
      <protection hidden="1"/>
    </xf>
    <xf numFmtId="0" fontId="0" fillId="2" borderId="6" xfId="0" applyFill="1" applyBorder="1" applyAlignment="1" applyProtection="1">
      <alignment vertical="center" wrapText="1"/>
      <protection hidden="1"/>
    </xf>
    <xf numFmtId="0" fontId="4" fillId="2" borderId="30" xfId="0" applyNumberFormat="1" applyFont="1" applyFill="1" applyBorder="1" applyAlignment="1" applyProtection="1">
      <alignment horizontal="left" vertical="center" wrapText="1"/>
      <protection hidden="1"/>
    </xf>
    <xf numFmtId="0" fontId="4" fillId="2" borderId="61" xfId="0" applyNumberFormat="1" applyFont="1" applyFill="1" applyBorder="1" applyAlignment="1" applyProtection="1">
      <alignment horizontal="left" vertical="center" wrapText="1"/>
      <protection hidden="1"/>
    </xf>
    <xf numFmtId="0" fontId="4" fillId="2" borderId="58" xfId="0" applyNumberFormat="1" applyFont="1" applyFill="1" applyBorder="1" applyAlignment="1" applyProtection="1">
      <alignment horizontal="left" vertical="center" wrapText="1"/>
      <protection hidden="1"/>
    </xf>
    <xf numFmtId="0" fontId="4" fillId="2" borderId="59" xfId="0" applyNumberFormat="1" applyFont="1" applyFill="1" applyBorder="1" applyAlignment="1" applyProtection="1">
      <alignment horizontal="left" vertical="center" wrapText="1"/>
      <protection hidden="1"/>
    </xf>
    <xf numFmtId="0" fontId="4" fillId="2" borderId="60" xfId="0" applyNumberFormat="1" applyFont="1" applyFill="1" applyBorder="1" applyAlignment="1" applyProtection="1">
      <alignment horizontal="left" vertical="center" wrapText="1"/>
      <protection hidden="1"/>
    </xf>
    <xf numFmtId="0" fontId="7" fillId="2" borderId="19" xfId="0" applyFont="1" applyFill="1" applyBorder="1" applyAlignment="1" applyProtection="1">
      <alignment horizontal="left"/>
      <protection hidden="1"/>
    </xf>
    <xf numFmtId="0" fontId="4" fillId="2" borderId="7" xfId="0" applyFont="1" applyFill="1" applyBorder="1" applyAlignment="1" applyProtection="1">
      <alignment horizontal="left" vertical="center" wrapText="1"/>
      <protection hidden="1"/>
    </xf>
    <xf numFmtId="164" fontId="12" fillId="5" borderId="34" xfId="2" applyNumberFormat="1" applyFont="1" applyFill="1" applyBorder="1" applyAlignment="1" applyProtection="1">
      <alignment horizontal="center" vertical="center"/>
      <protection hidden="1"/>
    </xf>
    <xf numFmtId="164" fontId="12" fillId="5" borderId="11" xfId="2" applyNumberFormat="1" applyFont="1" applyFill="1" applyBorder="1" applyAlignment="1" applyProtection="1">
      <alignment horizontal="center" vertical="center"/>
      <protection hidden="1"/>
    </xf>
    <xf numFmtId="0" fontId="7" fillId="5" borderId="0" xfId="2" applyFont="1" applyFill="1" applyBorder="1" applyAlignment="1" applyProtection="1">
      <alignment horizontal="left"/>
      <protection hidden="1"/>
    </xf>
    <xf numFmtId="0" fontId="19" fillId="4" borderId="34" xfId="2" applyFont="1" applyFill="1" applyBorder="1" applyAlignment="1" applyProtection="1">
      <alignment horizontal="center" vertical="center"/>
      <protection hidden="1"/>
    </xf>
    <xf numFmtId="0" fontId="19" fillId="4" borderId="9" xfId="2" applyFont="1" applyFill="1" applyBorder="1" applyAlignment="1" applyProtection="1">
      <alignment horizontal="center" vertical="center"/>
      <protection hidden="1"/>
    </xf>
    <xf numFmtId="0" fontId="36" fillId="4" borderId="9" xfId="2" applyFont="1" applyFill="1" applyBorder="1" applyAlignment="1" applyProtection="1">
      <alignment horizontal="center" vertical="center"/>
      <protection hidden="1"/>
    </xf>
    <xf numFmtId="0" fontId="36" fillId="4" borderId="11" xfId="2" applyFont="1" applyFill="1" applyBorder="1" applyAlignment="1" applyProtection="1">
      <alignment horizontal="center" vertical="center"/>
      <protection hidden="1"/>
    </xf>
    <xf numFmtId="0" fontId="6" fillId="5" borderId="3" xfId="0" applyFont="1" applyFill="1" applyBorder="1" applyAlignment="1" applyProtection="1">
      <alignment horizontal="left" vertical="center" wrapText="1"/>
      <protection hidden="1"/>
    </xf>
    <xf numFmtId="0" fontId="6" fillId="5" borderId="49" xfId="0" applyFont="1" applyFill="1" applyBorder="1" applyAlignment="1" applyProtection="1">
      <alignment horizontal="left" vertical="center" wrapText="1"/>
      <protection hidden="1"/>
    </xf>
    <xf numFmtId="0" fontId="6" fillId="5" borderId="4" xfId="0" applyFont="1" applyFill="1" applyBorder="1" applyAlignment="1" applyProtection="1">
      <alignment horizontal="left" vertical="center" wrapText="1"/>
      <protection hidden="1"/>
    </xf>
    <xf numFmtId="0" fontId="6" fillId="5" borderId="17" xfId="0" applyFont="1" applyFill="1" applyBorder="1" applyAlignment="1" applyProtection="1">
      <alignment horizontal="left" vertical="center" wrapText="1"/>
      <protection hidden="1"/>
    </xf>
    <xf numFmtId="0" fontId="12" fillId="5" borderId="56" xfId="2" applyFont="1" applyFill="1" applyBorder="1" applyAlignment="1" applyProtection="1">
      <alignment horizontal="left" vertical="center"/>
      <protection hidden="1"/>
    </xf>
    <xf numFmtId="0" fontId="6" fillId="5" borderId="57" xfId="2" applyFont="1" applyFill="1" applyBorder="1" applyAlignment="1" applyProtection="1">
      <alignment horizontal="left" vertical="center"/>
      <protection hidden="1"/>
    </xf>
    <xf numFmtId="0" fontId="6" fillId="5" borderId="7" xfId="0" applyFont="1" applyFill="1" applyBorder="1" applyAlignment="1" applyProtection="1">
      <alignment horizontal="center" vertical="center" wrapText="1"/>
      <protection hidden="1"/>
    </xf>
    <xf numFmtId="0" fontId="34" fillId="5" borderId="58" xfId="1" applyFont="1" applyFill="1" applyBorder="1" applyAlignment="1" applyProtection="1">
      <alignment horizontal="center" vertical="center"/>
      <protection locked="0"/>
    </xf>
    <xf numFmtId="0" fontId="6" fillId="5" borderId="57" xfId="2" applyFont="1" applyFill="1" applyBorder="1" applyAlignment="1" applyProtection="1">
      <alignment horizontal="center" vertical="center"/>
      <protection locked="0"/>
    </xf>
    <xf numFmtId="164" fontId="6" fillId="5" borderId="45" xfId="2" applyNumberFormat="1" applyFont="1" applyFill="1" applyBorder="1" applyAlignment="1" applyProtection="1">
      <alignment horizontal="center" vertical="center" wrapText="1"/>
      <protection hidden="1"/>
    </xf>
    <xf numFmtId="164" fontId="6" fillId="5" borderId="48" xfId="2" applyNumberFormat="1" applyFont="1" applyFill="1" applyBorder="1" applyAlignment="1" applyProtection="1">
      <alignment horizontal="center" vertical="center" wrapText="1"/>
      <protection hidden="1"/>
    </xf>
    <xf numFmtId="0" fontId="6" fillId="0" borderId="0" xfId="2" applyFont="1" applyFill="1" applyBorder="1" applyAlignment="1" applyProtection="1">
      <protection locked="0"/>
    </xf>
    <xf numFmtId="0" fontId="6" fillId="0" borderId="38" xfId="2" applyFont="1" applyFill="1" applyBorder="1" applyAlignment="1" applyProtection="1">
      <protection locked="0"/>
    </xf>
    <xf numFmtId="14" fontId="12" fillId="5" borderId="0" xfId="2" applyNumberFormat="1" applyFont="1" applyFill="1" applyAlignment="1" applyProtection="1">
      <alignment horizontal="left"/>
      <protection hidden="1"/>
    </xf>
    <xf numFmtId="164" fontId="6" fillId="5" borderId="29" xfId="2" applyNumberFormat="1" applyFont="1" applyFill="1" applyBorder="1" applyAlignment="1" applyProtection="1">
      <alignment horizontal="center" vertical="center"/>
      <protection hidden="1"/>
    </xf>
    <xf numFmtId="164" fontId="6" fillId="5" borderId="61" xfId="2" applyNumberFormat="1" applyFont="1" applyFill="1" applyBorder="1" applyAlignment="1" applyProtection="1">
      <alignment horizontal="center" vertical="center"/>
      <protection hidden="1"/>
    </xf>
    <xf numFmtId="164" fontId="6" fillId="5" borderId="31" xfId="2" applyNumberFormat="1" applyFont="1" applyFill="1" applyBorder="1" applyAlignment="1" applyProtection="1">
      <alignment horizontal="center" vertical="center"/>
      <protection hidden="1"/>
    </xf>
    <xf numFmtId="164" fontId="6" fillId="5" borderId="62" xfId="2" applyNumberFormat="1" applyFont="1" applyFill="1" applyBorder="1" applyAlignment="1" applyProtection="1">
      <alignment horizontal="center" vertical="center"/>
      <protection hidden="1"/>
    </xf>
    <xf numFmtId="164" fontId="6" fillId="5" borderId="56" xfId="2" applyNumberFormat="1" applyFont="1" applyFill="1" applyBorder="1" applyAlignment="1" applyProtection="1">
      <alignment horizontal="center" vertical="center"/>
      <protection hidden="1"/>
    </xf>
    <xf numFmtId="164" fontId="6" fillId="5" borderId="60" xfId="2" applyNumberFormat="1" applyFont="1" applyFill="1" applyBorder="1" applyAlignment="1" applyProtection="1">
      <alignment horizontal="center" vertical="center"/>
      <protection hidden="1"/>
    </xf>
    <xf numFmtId="164" fontId="12" fillId="5" borderId="34" xfId="2" applyNumberFormat="1" applyFont="1" applyFill="1" applyBorder="1" applyAlignment="1" applyProtection="1">
      <alignment horizontal="center" vertical="center" wrapText="1"/>
    </xf>
    <xf numFmtId="164" fontId="12" fillId="5" borderId="11" xfId="2" applyNumberFormat="1" applyFont="1" applyFill="1" applyBorder="1" applyAlignment="1" applyProtection="1">
      <alignment horizontal="center" vertical="center"/>
    </xf>
  </cellXfs>
  <cellStyles count="41">
    <cellStyle name="Besuchter Link" xfId="3" builtinId="9" hidden="1"/>
    <cellStyle name="Besuchter Link" xfId="4" builtinId="9" hidden="1"/>
    <cellStyle name="Besuchter Link" xfId="5" builtinId="9" hidden="1"/>
    <cellStyle name="Besuchter Link" xfId="6" builtinId="9" hidden="1"/>
    <cellStyle name="Besuchter Link" xfId="7" builtinId="9" hidden="1"/>
    <cellStyle name="Besuchter Link" xfId="8" builtinId="9" hidden="1"/>
    <cellStyle name="Besuchter Link" xfId="9" builtinId="9" hidden="1"/>
    <cellStyle name="Besuchter Link" xfId="10" builtinId="9" hidden="1"/>
    <cellStyle name="Besuchter Link" xfId="11" builtinId="9" hidden="1"/>
    <cellStyle name="Besuchter Link" xfId="12" builtinId="9" hidden="1"/>
    <cellStyle name="Besuchter Link" xfId="13" builtinId="9" hidden="1"/>
    <cellStyle name="Besuchter Link" xfId="14" builtinId="9" hidden="1"/>
    <cellStyle name="Besuchter Link" xfId="15" builtinId="9" hidden="1"/>
    <cellStyle name="Besuchter Link" xfId="16" builtinId="9" hidden="1"/>
    <cellStyle name="Besuchter Link" xfId="17" builtinId="9" hidden="1"/>
    <cellStyle name="Besuchter Link" xfId="18" builtinId="9" hidden="1"/>
    <cellStyle name="Besuchter Link" xfId="19" builtinId="9" hidden="1"/>
    <cellStyle name="Besuchter Link" xfId="20" builtinId="9" hidden="1"/>
    <cellStyle name="Besuchter Link" xfId="21" builtinId="9" hidden="1"/>
    <cellStyle name="Besuchter Link" xfId="22" builtinId="9" hidden="1"/>
    <cellStyle name="Besuchter Link" xfId="23" builtinId="9" hidden="1"/>
    <cellStyle name="Besuchter Link" xfId="24" builtinId="9" hidden="1"/>
    <cellStyle name="Besuchter Link" xfId="25" builtinId="9" hidden="1"/>
    <cellStyle name="Besuchter Link" xfId="26" builtinId="9" hidden="1"/>
    <cellStyle name="Besuchter Link" xfId="27" builtinId="9" hidden="1"/>
    <cellStyle name="Besuchter Link" xfId="28" builtinId="9" hidden="1"/>
    <cellStyle name="Besuchter Link" xfId="29" builtinId="9" hidden="1"/>
    <cellStyle name="Besuchter Link" xfId="30" builtinId="9" hidden="1"/>
    <cellStyle name="Besuchter Link" xfId="31" builtinId="9" hidden="1"/>
    <cellStyle name="Besuchter Link" xfId="32" builtinId="9" hidden="1"/>
    <cellStyle name="Besuchter Link" xfId="33" builtinId="9" hidden="1"/>
    <cellStyle name="Besuchter Link" xfId="34" builtinId="9" hidden="1"/>
    <cellStyle name="Besuchter Link" xfId="35" builtinId="9" hidden="1"/>
    <cellStyle name="Besuchter Link" xfId="36" builtinId="9" hidden="1"/>
    <cellStyle name="Besuchter Link" xfId="37" builtinId="9" hidden="1"/>
    <cellStyle name="Besuchter Link" xfId="38" builtinId="9" hidden="1"/>
    <cellStyle name="Besuchter Link" xfId="39" builtinId="9" hidden="1"/>
    <cellStyle name="Besuchter Link" xfId="40" builtinId="9" hidden="1"/>
    <cellStyle name="Link" xfId="1" builtinId="8"/>
    <cellStyle name="Standard" xfId="0" builtinId="0"/>
    <cellStyle name="Standard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theme" Target="theme/theme1.xml"/><Relationship Id="rId21" Type="http://schemas.openxmlformats.org/officeDocument/2006/relationships/styles" Target="styles.xml"/><Relationship Id="rId22" Type="http://schemas.openxmlformats.org/officeDocument/2006/relationships/sharedStrings" Target="sharedStrings.xml"/><Relationship Id="rId23"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fmlaLink="$E$6" lockText="1" noThreeD="1"/>
</file>

<file path=xl/ctrlProps/ctrlProp11.xml><?xml version="1.0" encoding="utf-8"?>
<formControlPr xmlns="http://schemas.microsoft.com/office/spreadsheetml/2009/9/main" objectType="CheckBox" fmlaLink="$H$6" lockText="1" noThreeD="1"/>
</file>

<file path=xl/ctrlProps/ctrlProp12.xml><?xml version="1.0" encoding="utf-8"?>
<formControlPr xmlns="http://schemas.microsoft.com/office/spreadsheetml/2009/9/main" objectType="CheckBox" fmlaLink="$E$7" lockText="1" noThreeD="1"/>
</file>

<file path=xl/ctrlProps/ctrlProp13.xml><?xml version="1.0" encoding="utf-8"?>
<formControlPr xmlns="http://schemas.microsoft.com/office/spreadsheetml/2009/9/main" objectType="CheckBox" fmlaLink="$C$7"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fmlaLink="$C$6" lockText="1" noThreeD="1"/>
</file>

<file path=xl/ctrlProps/ctrlProp16.xml><?xml version="1.0" encoding="utf-8"?>
<formControlPr xmlns="http://schemas.microsoft.com/office/spreadsheetml/2009/9/main" objectType="CheckBox" fmlaLink="$E$6" lockText="1" noThreeD="1"/>
</file>

<file path=xl/ctrlProps/ctrlProp17.xml><?xml version="1.0" encoding="utf-8"?>
<formControlPr xmlns="http://schemas.microsoft.com/office/spreadsheetml/2009/9/main" objectType="CheckBox" fmlaLink="$H$6" lockText="1" noThreeD="1"/>
</file>

<file path=xl/ctrlProps/ctrlProp18.xml><?xml version="1.0" encoding="utf-8"?>
<formControlPr xmlns="http://schemas.microsoft.com/office/spreadsheetml/2009/9/main" objectType="CheckBox" fmlaLink="$E$7" lockText="1" noThreeD="1"/>
</file>

<file path=xl/ctrlProps/ctrlProp19.xml><?xml version="1.0" encoding="utf-8"?>
<formControlPr xmlns="http://schemas.microsoft.com/office/spreadsheetml/2009/9/main" objectType="CheckBox" fmlaLink="$C$7"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fmlaLink="$C$6" lockText="1" noThreeD="1"/>
</file>

<file path=xl/ctrlProps/ctrlProp22.xml><?xml version="1.0" encoding="utf-8"?>
<formControlPr xmlns="http://schemas.microsoft.com/office/spreadsheetml/2009/9/main" objectType="CheckBox" fmlaLink="$E$6" lockText="1" noThreeD="1"/>
</file>

<file path=xl/ctrlProps/ctrlProp23.xml><?xml version="1.0" encoding="utf-8"?>
<formControlPr xmlns="http://schemas.microsoft.com/office/spreadsheetml/2009/9/main" objectType="CheckBox" fmlaLink="$H$6" lockText="1" noThreeD="1"/>
</file>

<file path=xl/ctrlProps/ctrlProp24.xml><?xml version="1.0" encoding="utf-8"?>
<formControlPr xmlns="http://schemas.microsoft.com/office/spreadsheetml/2009/9/main" objectType="CheckBox" fmlaLink="$E$7" lockText="1" noThreeD="1"/>
</file>

<file path=xl/ctrlProps/ctrlProp25.xml><?xml version="1.0" encoding="utf-8"?>
<formControlPr xmlns="http://schemas.microsoft.com/office/spreadsheetml/2009/9/main" objectType="CheckBox" fmlaLink="$C$7"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fmlaLink="$C$6" lockText="1" noThreeD="1"/>
</file>

<file path=xl/ctrlProps/ctrlProp28.xml><?xml version="1.0" encoding="utf-8"?>
<formControlPr xmlns="http://schemas.microsoft.com/office/spreadsheetml/2009/9/main" objectType="CheckBox" fmlaLink="$E$6" lockText="1" noThreeD="1"/>
</file>

<file path=xl/ctrlProps/ctrlProp29.xml><?xml version="1.0" encoding="utf-8"?>
<formControlPr xmlns="http://schemas.microsoft.com/office/spreadsheetml/2009/9/main" objectType="CheckBox" fmlaLink="$H$6" lockText="1" noThreeD="1"/>
</file>

<file path=xl/ctrlProps/ctrlProp3.xml><?xml version="1.0" encoding="utf-8"?>
<formControlPr xmlns="http://schemas.microsoft.com/office/spreadsheetml/2009/9/main" objectType="CheckBox" fmlaLink="$C$6" lockText="1" noThreeD="1"/>
</file>

<file path=xl/ctrlProps/ctrlProp30.xml><?xml version="1.0" encoding="utf-8"?>
<formControlPr xmlns="http://schemas.microsoft.com/office/spreadsheetml/2009/9/main" objectType="CheckBox" fmlaLink="$E$7" lockText="1" noThreeD="1"/>
</file>

<file path=xl/ctrlProps/ctrlProp31.xml><?xml version="1.0" encoding="utf-8"?>
<formControlPr xmlns="http://schemas.microsoft.com/office/spreadsheetml/2009/9/main" objectType="CheckBox" fmlaLink="$C$7" lockText="1" noThreeD="1"/>
</file>

<file path=xl/ctrlProps/ctrlProp4.xml><?xml version="1.0" encoding="utf-8"?>
<formControlPr xmlns="http://schemas.microsoft.com/office/spreadsheetml/2009/9/main" objectType="CheckBox" fmlaLink="$E$6" lockText="1" noThreeD="1"/>
</file>

<file path=xl/ctrlProps/ctrlProp5.xml><?xml version="1.0" encoding="utf-8"?>
<formControlPr xmlns="http://schemas.microsoft.com/office/spreadsheetml/2009/9/main" objectType="CheckBox" fmlaLink="$H$6" lockText="1" noThreeD="1"/>
</file>

<file path=xl/ctrlProps/ctrlProp6.xml><?xml version="1.0" encoding="utf-8"?>
<formControlPr xmlns="http://schemas.microsoft.com/office/spreadsheetml/2009/9/main" objectType="CheckBox" fmlaLink="$E$7" lockText="1" noThreeD="1"/>
</file>

<file path=xl/ctrlProps/ctrlProp7.xml><?xml version="1.0" encoding="utf-8"?>
<formControlPr xmlns="http://schemas.microsoft.com/office/spreadsheetml/2009/9/main" objectType="CheckBox" fmlaLink="$C$7"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fmlaLink="$C$6" lockText="1" noThreeD="1"/>
</file>

<file path=xl/drawings/drawing1.xml><?xml version="1.0" encoding="utf-8"?>
<xdr:wsDr xmlns:xdr="http://schemas.openxmlformats.org/drawingml/2006/spreadsheetDrawing" xmlns:a="http://schemas.openxmlformats.org/drawingml/2006/main">
  <xdr:twoCellAnchor>
    <xdr:from>
      <xdr:col>8</xdr:col>
      <xdr:colOff>182880</xdr:colOff>
      <xdr:row>0</xdr:row>
      <xdr:rowOff>342900</xdr:rowOff>
    </xdr:from>
    <xdr:to>
      <xdr:col>9</xdr:col>
      <xdr:colOff>510540</xdr:colOff>
      <xdr:row>4</xdr:row>
      <xdr:rowOff>22860</xdr:rowOff>
    </xdr:to>
    <xdr:sp macro="" textlink="">
      <xdr:nvSpPr>
        <xdr:cNvPr id="32775" name="WordArt 7"/>
        <xdr:cNvSpPr>
          <a:spLocks noChangeArrowheads="1" noChangeShapeType="1" noTextEdit="1"/>
        </xdr:cNvSpPr>
      </xdr:nvSpPr>
      <xdr:spPr bwMode="auto">
        <a:xfrm>
          <a:off x="5067300" y="342900"/>
          <a:ext cx="1089660" cy="609600"/>
        </a:xfrm>
        <a:prstGeom prst="rect">
          <a:avLst/>
        </a:prstGeom>
      </xdr:spPr>
      <xdr:txBody>
        <a:bodyPr wrap="none" fromWordArt="1">
          <a:prstTxWarp prst="textSlantUp">
            <a:avLst>
              <a:gd name="adj" fmla="val 55556"/>
            </a:avLst>
          </a:prstTxWarp>
        </a:bodyPr>
        <a:lstStyle/>
        <a:p>
          <a:pPr algn="ctr" rtl="0"/>
          <a:r>
            <a:rPr lang="de-CH" sz="3600" kern="10" spc="0">
              <a:ln w="9525">
                <a:solidFill>
                  <a:srgbClr val="000000"/>
                </a:solidFill>
                <a:round/>
                <a:headEnd/>
                <a:tailEnd/>
              </a:ln>
              <a:solidFill>
                <a:srgbClr val="900000"/>
              </a:solidFill>
              <a:effectLst/>
              <a:latin typeface="Arial Black"/>
            </a:rPr>
            <a:t>Muster</a:t>
          </a:r>
        </a:p>
      </xdr:txBody>
    </xdr:sp>
    <xdr:clientData/>
  </xdr:twoCellAnchor>
  <mc:AlternateContent xmlns:mc="http://schemas.openxmlformats.org/markup-compatibility/2006">
    <mc:Choice xmlns:a14="http://schemas.microsoft.com/office/drawing/2010/main" Requires="a14">
      <xdr:twoCellAnchor editAs="oneCell">
        <xdr:from>
          <xdr:col>2</xdr:col>
          <xdr:colOff>50800</xdr:colOff>
          <xdr:row>5</xdr:row>
          <xdr:rowOff>25400</xdr:rowOff>
        </xdr:from>
        <xdr:to>
          <xdr:col>2</xdr:col>
          <xdr:colOff>330200</xdr:colOff>
          <xdr:row>5</xdr:row>
          <xdr:rowOff>228600</xdr:rowOff>
        </xdr:to>
        <xdr:sp macro="" textlink="">
          <xdr:nvSpPr>
            <xdr:cNvPr id="32769" name="Check Box 1" hidden="1">
              <a:extLst>
                <a:ext uri="{63B3BB69-23CF-44E3-9099-C40C66FF867C}">
                  <a14:compatExt spid="_x0000_s32769"/>
                </a:ext>
              </a:extLst>
            </xdr:cNvPr>
            <xdr:cNvSpPr/>
          </xdr:nvSpPr>
          <xdr:spPr>
            <a:xfrm>
              <a:off x="0" y="0"/>
              <a:ext cx="0" cy="0"/>
            </a:xfrm>
            <a:prstGeom prst="rect">
              <a:avLst/>
            </a:prstGeom>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50800</xdr:colOff>
          <xdr:row>5</xdr:row>
          <xdr:rowOff>25400</xdr:rowOff>
        </xdr:from>
        <xdr:to>
          <xdr:col>2</xdr:col>
          <xdr:colOff>330200</xdr:colOff>
          <xdr:row>5</xdr:row>
          <xdr:rowOff>228600</xdr:rowOff>
        </xdr:to>
        <xdr:sp macro="" textlink="">
          <xdr:nvSpPr>
            <xdr:cNvPr id="57345" name="Check Box 1" hidden="1">
              <a:extLst>
                <a:ext uri="{63B3BB69-23CF-44E3-9099-C40C66FF867C}">
                  <a14:compatExt spid="_x0000_s57345"/>
                </a:ext>
              </a:extLst>
            </xdr:cNvPr>
            <xdr:cNvSpPr/>
          </xdr:nvSpPr>
          <xdr:spPr>
            <a:xfrm>
              <a:off x="0" y="0"/>
              <a:ext cx="0" cy="0"/>
            </a:xfrm>
            <a:prstGeom prst="rect">
              <a:avLst/>
            </a:prstGeom>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xdr:row>
          <xdr:rowOff>177800</xdr:rowOff>
        </xdr:from>
        <xdr:to>
          <xdr:col>3</xdr:col>
          <xdr:colOff>482600</xdr:colOff>
          <xdr:row>5</xdr:row>
          <xdr:rowOff>203200</xdr:rowOff>
        </xdr:to>
        <xdr:sp macro="" textlink="">
          <xdr:nvSpPr>
            <xdr:cNvPr id="58379" name="Check Box 11" hidden="1">
              <a:extLst>
                <a:ext uri="{63B3BB69-23CF-44E3-9099-C40C66FF867C}">
                  <a14:compatExt spid="_x0000_s583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Betriebsbeschrieb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177800</xdr:rowOff>
        </xdr:from>
        <xdr:to>
          <xdr:col>6</xdr:col>
          <xdr:colOff>76200</xdr:colOff>
          <xdr:row>5</xdr:row>
          <xdr:rowOff>203200</xdr:rowOff>
        </xdr:to>
        <xdr:sp macro="" textlink="">
          <xdr:nvSpPr>
            <xdr:cNvPr id="58380" name="Check Box 12" hidden="1">
              <a:extLst>
                <a:ext uri="{63B3BB69-23CF-44E3-9099-C40C66FF867C}">
                  <a14:compatExt spid="_x0000_s583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Kalkulation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177800</xdr:rowOff>
        </xdr:from>
        <xdr:to>
          <xdr:col>8</xdr:col>
          <xdr:colOff>749300</xdr:colOff>
          <xdr:row>5</xdr:row>
          <xdr:rowOff>203200</xdr:rowOff>
        </xdr:to>
        <xdr:sp macro="" textlink="">
          <xdr:nvSpPr>
            <xdr:cNvPr id="58381" name="Check Box 13" hidden="1">
              <a:extLst>
                <a:ext uri="{63B3BB69-23CF-44E3-9099-C40C66FF867C}">
                  <a14:compatExt spid="_x0000_s583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Naturbeobachtung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203200</xdr:rowOff>
        </xdr:from>
        <xdr:to>
          <xdr:col>6</xdr:col>
          <xdr:colOff>76200</xdr:colOff>
          <xdr:row>6</xdr:row>
          <xdr:rowOff>203200</xdr:rowOff>
        </xdr:to>
        <xdr:sp macro="" textlink="">
          <xdr:nvSpPr>
            <xdr:cNvPr id="58382" name="Check Box 14" hidden="1">
              <a:extLst>
                <a:ext uri="{63B3BB69-23CF-44E3-9099-C40C66FF867C}">
                  <a14:compatExt spid="_x0000_s583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Exkursionsbericht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203200</xdr:rowOff>
        </xdr:from>
        <xdr:to>
          <xdr:col>3</xdr:col>
          <xdr:colOff>482600</xdr:colOff>
          <xdr:row>6</xdr:row>
          <xdr:rowOff>203200</xdr:rowOff>
        </xdr:to>
        <xdr:sp macro="" textlink="">
          <xdr:nvSpPr>
            <xdr:cNvPr id="58383" name="Check Box 15" hidden="1">
              <a:extLst>
                <a:ext uri="{63B3BB69-23CF-44E3-9099-C40C66FF867C}">
                  <a14:compatExt spid="_x0000_s583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Vergleichsstudie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50800</xdr:colOff>
          <xdr:row>5</xdr:row>
          <xdr:rowOff>25400</xdr:rowOff>
        </xdr:from>
        <xdr:to>
          <xdr:col>2</xdr:col>
          <xdr:colOff>330200</xdr:colOff>
          <xdr:row>5</xdr:row>
          <xdr:rowOff>228600</xdr:rowOff>
        </xdr:to>
        <xdr:sp macro="" textlink="">
          <xdr:nvSpPr>
            <xdr:cNvPr id="11265" name="Check Box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xdr:row>
          <xdr:rowOff>177800</xdr:rowOff>
        </xdr:from>
        <xdr:to>
          <xdr:col>3</xdr:col>
          <xdr:colOff>482600</xdr:colOff>
          <xdr:row>5</xdr:row>
          <xdr:rowOff>203200</xdr:rowOff>
        </xdr:to>
        <xdr:sp macro="" textlink="">
          <xdr:nvSpPr>
            <xdr:cNvPr id="61458" name="Check Box 18" hidden="1">
              <a:extLst>
                <a:ext uri="{63B3BB69-23CF-44E3-9099-C40C66FF867C}">
                  <a14:compatExt spid="_x0000_s614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Betriebsbeschrieb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177800</xdr:rowOff>
        </xdr:from>
        <xdr:to>
          <xdr:col>6</xdr:col>
          <xdr:colOff>76200</xdr:colOff>
          <xdr:row>5</xdr:row>
          <xdr:rowOff>203200</xdr:rowOff>
        </xdr:to>
        <xdr:sp macro="" textlink="">
          <xdr:nvSpPr>
            <xdr:cNvPr id="61459" name="Check Box 19" hidden="1">
              <a:extLst>
                <a:ext uri="{63B3BB69-23CF-44E3-9099-C40C66FF867C}">
                  <a14:compatExt spid="_x0000_s614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Kalkulation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177800</xdr:rowOff>
        </xdr:from>
        <xdr:to>
          <xdr:col>8</xdr:col>
          <xdr:colOff>749300</xdr:colOff>
          <xdr:row>5</xdr:row>
          <xdr:rowOff>203200</xdr:rowOff>
        </xdr:to>
        <xdr:sp macro="" textlink="">
          <xdr:nvSpPr>
            <xdr:cNvPr id="61460" name="Check Box 20" hidden="1">
              <a:extLst>
                <a:ext uri="{63B3BB69-23CF-44E3-9099-C40C66FF867C}">
                  <a14:compatExt spid="_x0000_s614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Naturbeobachtung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203200</xdr:rowOff>
        </xdr:from>
        <xdr:to>
          <xdr:col>6</xdr:col>
          <xdr:colOff>76200</xdr:colOff>
          <xdr:row>6</xdr:row>
          <xdr:rowOff>203200</xdr:rowOff>
        </xdr:to>
        <xdr:sp macro="" textlink="">
          <xdr:nvSpPr>
            <xdr:cNvPr id="61461" name="Check Box 21" hidden="1">
              <a:extLst>
                <a:ext uri="{63B3BB69-23CF-44E3-9099-C40C66FF867C}">
                  <a14:compatExt spid="_x0000_s614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Exkursionsbericht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203200</xdr:rowOff>
        </xdr:from>
        <xdr:to>
          <xdr:col>3</xdr:col>
          <xdr:colOff>482600</xdr:colOff>
          <xdr:row>6</xdr:row>
          <xdr:rowOff>203200</xdr:rowOff>
        </xdr:to>
        <xdr:sp macro="" textlink="">
          <xdr:nvSpPr>
            <xdr:cNvPr id="61462" name="Check Box 22" hidden="1">
              <a:extLst>
                <a:ext uri="{63B3BB69-23CF-44E3-9099-C40C66FF867C}">
                  <a14:compatExt spid="_x0000_s614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Vergleichsstudie</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50800</xdr:colOff>
          <xdr:row>5</xdr:row>
          <xdr:rowOff>25400</xdr:rowOff>
        </xdr:from>
        <xdr:to>
          <xdr:col>2</xdr:col>
          <xdr:colOff>330200</xdr:colOff>
          <xdr:row>5</xdr:row>
          <xdr:rowOff>228600</xdr:rowOff>
        </xdr:to>
        <xdr:sp macro="" textlink="">
          <xdr:nvSpPr>
            <xdr:cNvPr id="51201" name="Check Box 1" hidden="1">
              <a:extLst>
                <a:ext uri="{63B3BB69-23CF-44E3-9099-C40C66FF867C}">
                  <a14:compatExt spid="_x0000_s51201"/>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xdr:row>
          <xdr:rowOff>177800</xdr:rowOff>
        </xdr:from>
        <xdr:to>
          <xdr:col>3</xdr:col>
          <xdr:colOff>482600</xdr:colOff>
          <xdr:row>5</xdr:row>
          <xdr:rowOff>203200</xdr:rowOff>
        </xdr:to>
        <xdr:sp macro="" textlink="">
          <xdr:nvSpPr>
            <xdr:cNvPr id="52235" name="Check Box 11" hidden="1">
              <a:extLst>
                <a:ext uri="{63B3BB69-23CF-44E3-9099-C40C66FF867C}">
                  <a14:compatExt spid="_x0000_s522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Betriebsbeschrieb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177800</xdr:rowOff>
        </xdr:from>
        <xdr:to>
          <xdr:col>6</xdr:col>
          <xdr:colOff>76200</xdr:colOff>
          <xdr:row>5</xdr:row>
          <xdr:rowOff>203200</xdr:rowOff>
        </xdr:to>
        <xdr:sp macro="" textlink="">
          <xdr:nvSpPr>
            <xdr:cNvPr id="52236" name="Check Box 12" hidden="1">
              <a:extLst>
                <a:ext uri="{63B3BB69-23CF-44E3-9099-C40C66FF867C}">
                  <a14:compatExt spid="_x0000_s522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Kalkulation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177800</xdr:rowOff>
        </xdr:from>
        <xdr:to>
          <xdr:col>8</xdr:col>
          <xdr:colOff>749300</xdr:colOff>
          <xdr:row>5</xdr:row>
          <xdr:rowOff>203200</xdr:rowOff>
        </xdr:to>
        <xdr:sp macro="" textlink="">
          <xdr:nvSpPr>
            <xdr:cNvPr id="52237" name="Check Box 13" hidden="1">
              <a:extLst>
                <a:ext uri="{63B3BB69-23CF-44E3-9099-C40C66FF867C}">
                  <a14:compatExt spid="_x0000_s522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Naturbeobachtung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203200</xdr:rowOff>
        </xdr:from>
        <xdr:to>
          <xdr:col>6</xdr:col>
          <xdr:colOff>76200</xdr:colOff>
          <xdr:row>6</xdr:row>
          <xdr:rowOff>203200</xdr:rowOff>
        </xdr:to>
        <xdr:sp macro="" textlink="">
          <xdr:nvSpPr>
            <xdr:cNvPr id="52238" name="Check Box 14" hidden="1">
              <a:extLst>
                <a:ext uri="{63B3BB69-23CF-44E3-9099-C40C66FF867C}">
                  <a14:compatExt spid="_x0000_s522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Exkursionsbericht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203200</xdr:rowOff>
        </xdr:from>
        <xdr:to>
          <xdr:col>3</xdr:col>
          <xdr:colOff>482600</xdr:colOff>
          <xdr:row>6</xdr:row>
          <xdr:rowOff>203200</xdr:rowOff>
        </xdr:to>
        <xdr:sp macro="" textlink="">
          <xdr:nvSpPr>
            <xdr:cNvPr id="52239" name="Check Box 15" hidden="1">
              <a:extLst>
                <a:ext uri="{63B3BB69-23CF-44E3-9099-C40C66FF867C}">
                  <a14:compatExt spid="_x0000_s522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Vergleichsstudie</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50800</xdr:colOff>
          <xdr:row>5</xdr:row>
          <xdr:rowOff>25400</xdr:rowOff>
        </xdr:from>
        <xdr:to>
          <xdr:col>2</xdr:col>
          <xdr:colOff>330200</xdr:colOff>
          <xdr:row>5</xdr:row>
          <xdr:rowOff>228600</xdr:rowOff>
        </xdr:to>
        <xdr:sp macro="" textlink="">
          <xdr:nvSpPr>
            <xdr:cNvPr id="53249" name="Check Box 1" hidden="1">
              <a:extLst>
                <a:ext uri="{63B3BB69-23CF-44E3-9099-C40C66FF867C}">
                  <a14:compatExt spid="_x0000_s53249"/>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xdr:row>
          <xdr:rowOff>177800</xdr:rowOff>
        </xdr:from>
        <xdr:to>
          <xdr:col>3</xdr:col>
          <xdr:colOff>482600</xdr:colOff>
          <xdr:row>5</xdr:row>
          <xdr:rowOff>203200</xdr:rowOff>
        </xdr:to>
        <xdr:sp macro="" textlink="">
          <xdr:nvSpPr>
            <xdr:cNvPr id="54283" name="Check Box 11" hidden="1">
              <a:extLst>
                <a:ext uri="{63B3BB69-23CF-44E3-9099-C40C66FF867C}">
                  <a14:compatExt spid="_x0000_s542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Betriebsbeschrieb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177800</xdr:rowOff>
        </xdr:from>
        <xdr:to>
          <xdr:col>6</xdr:col>
          <xdr:colOff>76200</xdr:colOff>
          <xdr:row>5</xdr:row>
          <xdr:rowOff>203200</xdr:rowOff>
        </xdr:to>
        <xdr:sp macro="" textlink="">
          <xdr:nvSpPr>
            <xdr:cNvPr id="54284" name="Check Box 12" hidden="1">
              <a:extLst>
                <a:ext uri="{63B3BB69-23CF-44E3-9099-C40C66FF867C}">
                  <a14:compatExt spid="_x0000_s542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Kalkulation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177800</xdr:rowOff>
        </xdr:from>
        <xdr:to>
          <xdr:col>8</xdr:col>
          <xdr:colOff>749300</xdr:colOff>
          <xdr:row>5</xdr:row>
          <xdr:rowOff>203200</xdr:rowOff>
        </xdr:to>
        <xdr:sp macro="" textlink="">
          <xdr:nvSpPr>
            <xdr:cNvPr id="54285" name="Check Box 13" hidden="1">
              <a:extLst>
                <a:ext uri="{63B3BB69-23CF-44E3-9099-C40C66FF867C}">
                  <a14:compatExt spid="_x0000_s542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Naturbeobachtung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203200</xdr:rowOff>
        </xdr:from>
        <xdr:to>
          <xdr:col>6</xdr:col>
          <xdr:colOff>76200</xdr:colOff>
          <xdr:row>6</xdr:row>
          <xdr:rowOff>203200</xdr:rowOff>
        </xdr:to>
        <xdr:sp macro="" textlink="">
          <xdr:nvSpPr>
            <xdr:cNvPr id="54286" name="Check Box 14" hidden="1">
              <a:extLst>
                <a:ext uri="{63B3BB69-23CF-44E3-9099-C40C66FF867C}">
                  <a14:compatExt spid="_x0000_s542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Exkursionsbericht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203200</xdr:rowOff>
        </xdr:from>
        <xdr:to>
          <xdr:col>3</xdr:col>
          <xdr:colOff>482600</xdr:colOff>
          <xdr:row>6</xdr:row>
          <xdr:rowOff>203200</xdr:rowOff>
        </xdr:to>
        <xdr:sp macro="" textlink="">
          <xdr:nvSpPr>
            <xdr:cNvPr id="54287" name="Check Box 15" hidden="1">
              <a:extLst>
                <a:ext uri="{63B3BB69-23CF-44E3-9099-C40C66FF867C}">
                  <a14:compatExt spid="_x0000_s542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Vergleichsstudie</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50800</xdr:colOff>
          <xdr:row>5</xdr:row>
          <xdr:rowOff>25400</xdr:rowOff>
        </xdr:from>
        <xdr:to>
          <xdr:col>2</xdr:col>
          <xdr:colOff>330200</xdr:colOff>
          <xdr:row>5</xdr:row>
          <xdr:rowOff>228600</xdr:rowOff>
        </xdr:to>
        <xdr:sp macro="" textlink="">
          <xdr:nvSpPr>
            <xdr:cNvPr id="55297" name="Check Box 1" hidden="1">
              <a:extLst>
                <a:ext uri="{63B3BB69-23CF-44E3-9099-C40C66FF867C}">
                  <a14:compatExt spid="_x0000_s55297"/>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xdr:row>
          <xdr:rowOff>177800</xdr:rowOff>
        </xdr:from>
        <xdr:to>
          <xdr:col>3</xdr:col>
          <xdr:colOff>482600</xdr:colOff>
          <xdr:row>5</xdr:row>
          <xdr:rowOff>203200</xdr:rowOff>
        </xdr:to>
        <xdr:sp macro="" textlink="">
          <xdr:nvSpPr>
            <xdr:cNvPr id="56331" name="Check Box 11" hidden="1">
              <a:extLst>
                <a:ext uri="{63B3BB69-23CF-44E3-9099-C40C66FF867C}">
                  <a14:compatExt spid="_x0000_s563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Betriebsbeschrieb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177800</xdr:rowOff>
        </xdr:from>
        <xdr:to>
          <xdr:col>6</xdr:col>
          <xdr:colOff>76200</xdr:colOff>
          <xdr:row>5</xdr:row>
          <xdr:rowOff>203200</xdr:rowOff>
        </xdr:to>
        <xdr:sp macro="" textlink="">
          <xdr:nvSpPr>
            <xdr:cNvPr id="56332" name="Check Box 12" hidden="1">
              <a:extLst>
                <a:ext uri="{63B3BB69-23CF-44E3-9099-C40C66FF867C}">
                  <a14:compatExt spid="_x0000_s563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Kalkulation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177800</xdr:rowOff>
        </xdr:from>
        <xdr:to>
          <xdr:col>8</xdr:col>
          <xdr:colOff>749300</xdr:colOff>
          <xdr:row>5</xdr:row>
          <xdr:rowOff>203200</xdr:rowOff>
        </xdr:to>
        <xdr:sp macro="" textlink="">
          <xdr:nvSpPr>
            <xdr:cNvPr id="56333" name="Check Box 13" hidden="1">
              <a:extLst>
                <a:ext uri="{63B3BB69-23CF-44E3-9099-C40C66FF867C}">
                  <a14:compatExt spid="_x0000_s563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Naturbeobachtung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203200</xdr:rowOff>
        </xdr:from>
        <xdr:to>
          <xdr:col>6</xdr:col>
          <xdr:colOff>76200</xdr:colOff>
          <xdr:row>6</xdr:row>
          <xdr:rowOff>203200</xdr:rowOff>
        </xdr:to>
        <xdr:sp macro="" textlink="">
          <xdr:nvSpPr>
            <xdr:cNvPr id="56334" name="Check Box 14" hidden="1">
              <a:extLst>
                <a:ext uri="{63B3BB69-23CF-44E3-9099-C40C66FF867C}">
                  <a14:compatExt spid="_x0000_s563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Exkursionsbericht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203200</xdr:rowOff>
        </xdr:from>
        <xdr:to>
          <xdr:col>3</xdr:col>
          <xdr:colOff>482600</xdr:colOff>
          <xdr:row>6</xdr:row>
          <xdr:rowOff>203200</xdr:rowOff>
        </xdr:to>
        <xdr:sp macro="" textlink="">
          <xdr:nvSpPr>
            <xdr:cNvPr id="56335" name="Check Box 15" hidden="1">
              <a:extLst>
                <a:ext uri="{63B3BB69-23CF-44E3-9099-C40C66FF867C}">
                  <a14:compatExt spid="_x0000_s563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Vergleichsstudie</a:t>
              </a:r>
            </a:p>
          </xdr:txBody>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trlProp" Target="../ctrlProps/ctrlProp15.xml"/><Relationship Id="rId4" Type="http://schemas.openxmlformats.org/officeDocument/2006/relationships/ctrlProp" Target="../ctrlProps/ctrlProp16.xml"/><Relationship Id="rId5" Type="http://schemas.openxmlformats.org/officeDocument/2006/relationships/ctrlProp" Target="../ctrlProps/ctrlProp17.xml"/><Relationship Id="rId6" Type="http://schemas.openxmlformats.org/officeDocument/2006/relationships/ctrlProp" Target="../ctrlProps/ctrlProp18.xml"/><Relationship Id="rId7" Type="http://schemas.openxmlformats.org/officeDocument/2006/relationships/ctrlProp" Target="../ctrlProps/ctrlProp19.xml"/><Relationship Id="rId1" Type="http://schemas.openxmlformats.org/officeDocument/2006/relationships/drawing" Target="../drawings/drawing7.xml"/><Relationship Id="rId2"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 Id="rId2" Type="http://schemas.openxmlformats.org/officeDocument/2006/relationships/vmlDrawing" Target="../drawings/vmlDrawing8.vml"/><Relationship Id="rId3" Type="http://schemas.openxmlformats.org/officeDocument/2006/relationships/ctrlProp" Target="../ctrlProps/ctrlProp20.xml"/></Relationships>
</file>

<file path=xl/worksheets/_rels/sheet13.xml.rels><?xml version="1.0" encoding="UTF-8" standalone="yes"?>
<Relationships xmlns="http://schemas.openxmlformats.org/package/2006/relationships"><Relationship Id="rId3" Type="http://schemas.openxmlformats.org/officeDocument/2006/relationships/ctrlProp" Target="../ctrlProps/ctrlProp21.xml"/><Relationship Id="rId4" Type="http://schemas.openxmlformats.org/officeDocument/2006/relationships/ctrlProp" Target="../ctrlProps/ctrlProp22.xml"/><Relationship Id="rId5" Type="http://schemas.openxmlformats.org/officeDocument/2006/relationships/ctrlProp" Target="../ctrlProps/ctrlProp23.xml"/><Relationship Id="rId6" Type="http://schemas.openxmlformats.org/officeDocument/2006/relationships/ctrlProp" Target="../ctrlProps/ctrlProp24.xml"/><Relationship Id="rId7" Type="http://schemas.openxmlformats.org/officeDocument/2006/relationships/ctrlProp" Target="../ctrlProps/ctrlProp25.xml"/><Relationship Id="rId1" Type="http://schemas.openxmlformats.org/officeDocument/2006/relationships/drawing" Target="../drawings/drawing9.xml"/><Relationship Id="rId2"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0.xml"/><Relationship Id="rId2" Type="http://schemas.openxmlformats.org/officeDocument/2006/relationships/vmlDrawing" Target="../drawings/vmlDrawing10.vml"/><Relationship Id="rId3" Type="http://schemas.openxmlformats.org/officeDocument/2006/relationships/ctrlProp" Target="../ctrlProps/ctrlProp26.xml"/></Relationships>
</file>

<file path=xl/worksheets/_rels/sheet16.xml.rels><?xml version="1.0" encoding="UTF-8" standalone="yes"?>
<Relationships xmlns="http://schemas.openxmlformats.org/package/2006/relationships"><Relationship Id="rId3" Type="http://schemas.openxmlformats.org/officeDocument/2006/relationships/ctrlProp" Target="../ctrlProps/ctrlProp27.xml"/><Relationship Id="rId4" Type="http://schemas.openxmlformats.org/officeDocument/2006/relationships/ctrlProp" Target="../ctrlProps/ctrlProp28.xml"/><Relationship Id="rId5" Type="http://schemas.openxmlformats.org/officeDocument/2006/relationships/ctrlProp" Target="../ctrlProps/ctrlProp29.xml"/><Relationship Id="rId6" Type="http://schemas.openxmlformats.org/officeDocument/2006/relationships/ctrlProp" Target="../ctrlProps/ctrlProp30.xml"/><Relationship Id="rId7" Type="http://schemas.openxmlformats.org/officeDocument/2006/relationships/ctrlProp" Target="../ctrlProps/ctrlProp31.xml"/><Relationship Id="rId1" Type="http://schemas.openxmlformats.org/officeDocument/2006/relationships/drawing" Target="../drawings/drawing11.xml"/><Relationship Id="rId2"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3.xml"/><Relationship Id="rId4" Type="http://schemas.openxmlformats.org/officeDocument/2006/relationships/ctrlProp" Target="../ctrlProps/ctrlProp4.xml"/><Relationship Id="rId5" Type="http://schemas.openxmlformats.org/officeDocument/2006/relationships/ctrlProp" Target="../ctrlProps/ctrlProp5.xml"/><Relationship Id="rId6" Type="http://schemas.openxmlformats.org/officeDocument/2006/relationships/ctrlProp" Target="../ctrlProps/ctrlProp6.xml"/><Relationship Id="rId7" Type="http://schemas.openxmlformats.org/officeDocument/2006/relationships/ctrlProp" Target="../ctrlProps/ctrlProp7.xml"/><Relationship Id="rId1" Type="http://schemas.openxmlformats.org/officeDocument/2006/relationships/drawing" Target="../drawings/drawing3.xml"/><Relationship Id="rId2"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4.vml"/><Relationship Id="rId3" Type="http://schemas.openxmlformats.org/officeDocument/2006/relationships/ctrlProp" Target="../ctrlProps/ctrlProp8.xml"/></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9.xml"/><Relationship Id="rId4" Type="http://schemas.openxmlformats.org/officeDocument/2006/relationships/ctrlProp" Target="../ctrlProps/ctrlProp10.xml"/><Relationship Id="rId5" Type="http://schemas.openxmlformats.org/officeDocument/2006/relationships/ctrlProp" Target="../ctrlProps/ctrlProp11.xml"/><Relationship Id="rId6" Type="http://schemas.openxmlformats.org/officeDocument/2006/relationships/ctrlProp" Target="../ctrlProps/ctrlProp12.xml"/><Relationship Id="rId7" Type="http://schemas.openxmlformats.org/officeDocument/2006/relationships/ctrlProp" Target="../ctrlProps/ctrlProp13.xml"/><Relationship Id="rId1" Type="http://schemas.openxmlformats.org/officeDocument/2006/relationships/drawing" Target="../drawings/drawing5.xml"/><Relationship Id="rId2"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 Id="rId2" Type="http://schemas.openxmlformats.org/officeDocument/2006/relationships/vmlDrawing" Target="../drawings/vmlDrawing6.vml"/><Relationship Id="rId3"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dimension ref="A1:K42"/>
  <sheetViews>
    <sheetView showGridLines="0" tabSelected="1" zoomScale="125" zoomScaleNormal="125" zoomScalePageLayoutView="125" workbookViewId="0">
      <selection sqref="A1:H1"/>
    </sheetView>
  </sheetViews>
  <sheetFormatPr baseColWidth="10" defaultColWidth="11.5" defaultRowHeight="12" x14ac:dyDescent="0"/>
  <cols>
    <col min="1" max="1" width="11.5" style="10" customWidth="1"/>
    <col min="2" max="2" width="8.6640625" style="10" customWidth="1"/>
    <col min="3" max="7" width="11.5" style="10" customWidth="1"/>
    <col min="8" max="8" width="13.5" style="10" customWidth="1"/>
    <col min="9" max="16384" width="11.5" style="10"/>
  </cols>
  <sheetData>
    <row r="1" spans="1:11" s="4" customFormat="1" ht="30" customHeight="1">
      <c r="A1" s="256" t="s">
        <v>72</v>
      </c>
      <c r="B1" s="257"/>
      <c r="C1" s="257"/>
      <c r="D1" s="257"/>
      <c r="E1" s="257"/>
      <c r="F1" s="257"/>
      <c r="G1" s="257"/>
      <c r="H1" s="258"/>
    </row>
    <row r="2" spans="1:11" s="5" customFormat="1" ht="28.25" customHeight="1">
      <c r="A2" s="259" t="s">
        <v>137</v>
      </c>
      <c r="B2" s="260"/>
      <c r="C2" s="260"/>
      <c r="D2" s="260"/>
      <c r="E2" s="260"/>
      <c r="F2" s="260"/>
      <c r="G2" s="260"/>
      <c r="H2" s="261"/>
    </row>
    <row r="3" spans="1:11" s="5" customFormat="1" ht="14" customHeight="1">
      <c r="A3" s="250" t="s">
        <v>73</v>
      </c>
      <c r="B3" s="251"/>
      <c r="C3" s="251"/>
      <c r="D3" s="251"/>
      <c r="E3" s="251"/>
      <c r="F3" s="251"/>
      <c r="G3" s="251"/>
      <c r="H3" s="252"/>
    </row>
    <row r="4" spans="1:11" s="5" customFormat="1" ht="26" customHeight="1">
      <c r="A4" s="259" t="s">
        <v>136</v>
      </c>
      <c r="B4" s="260"/>
      <c r="C4" s="260"/>
      <c r="D4" s="260"/>
      <c r="E4" s="260"/>
      <c r="F4" s="260"/>
      <c r="G4" s="260"/>
      <c r="H4" s="261"/>
      <c r="K4" s="5" t="s">
        <v>140</v>
      </c>
    </row>
    <row r="5" spans="1:11" s="5" customFormat="1" ht="39" customHeight="1">
      <c r="A5" s="250" t="s">
        <v>6</v>
      </c>
      <c r="B5" s="251"/>
      <c r="C5" s="251"/>
      <c r="D5" s="251"/>
      <c r="E5" s="251"/>
      <c r="F5" s="251"/>
      <c r="G5" s="251"/>
      <c r="H5" s="252"/>
    </row>
    <row r="6" spans="1:11" s="5" customFormat="1" ht="65" customHeight="1">
      <c r="A6" s="250" t="s">
        <v>143</v>
      </c>
      <c r="B6" s="251"/>
      <c r="C6" s="251"/>
      <c r="D6" s="251"/>
      <c r="E6" s="251"/>
      <c r="F6" s="251"/>
      <c r="G6" s="251"/>
      <c r="H6" s="252"/>
    </row>
    <row r="7" spans="1:11" s="5" customFormat="1" ht="15" customHeight="1" thickBot="1">
      <c r="A7" s="253" t="s">
        <v>138</v>
      </c>
      <c r="B7" s="254"/>
      <c r="C7" s="254"/>
      <c r="D7" s="254"/>
      <c r="E7" s="254"/>
      <c r="F7" s="254"/>
      <c r="G7" s="254"/>
      <c r="H7" s="255"/>
    </row>
    <row r="8" spans="1:11" s="5" customFormat="1" ht="10.25" customHeight="1" thickBot="1"/>
    <row r="9" spans="1:11" s="72" customFormat="1" ht="26" customHeight="1" thickBot="1">
      <c r="A9" s="262" t="s">
        <v>81</v>
      </c>
      <c r="B9" s="263"/>
      <c r="C9" s="263"/>
      <c r="D9" s="263"/>
      <c r="E9" s="263"/>
      <c r="F9" s="263"/>
      <c r="G9" s="263"/>
      <c r="H9" s="264"/>
    </row>
    <row r="10" spans="1:11" s="72" customFormat="1" ht="40.25" customHeight="1">
      <c r="A10" s="84"/>
      <c r="B10" s="84"/>
      <c r="C10" s="84"/>
      <c r="D10" s="84"/>
      <c r="E10" s="84"/>
      <c r="F10" s="84"/>
      <c r="G10" s="84"/>
      <c r="H10" s="84"/>
    </row>
    <row r="11" spans="1:11" s="72" customFormat="1" ht="36" customHeight="1">
      <c r="A11" s="265" t="s">
        <v>3</v>
      </c>
      <c r="B11" s="265"/>
      <c r="C11" s="266" t="s">
        <v>12</v>
      </c>
      <c r="D11" s="267"/>
      <c r="E11" s="267"/>
      <c r="F11" s="267"/>
      <c r="G11" s="267"/>
      <c r="H11" s="267"/>
    </row>
    <row r="12" spans="1:11" s="72" customFormat="1" ht="36" customHeight="1">
      <c r="A12" s="265" t="s">
        <v>59</v>
      </c>
      <c r="B12" s="265"/>
      <c r="C12" s="268" t="s">
        <v>69</v>
      </c>
      <c r="D12" s="268"/>
      <c r="E12" s="268"/>
      <c r="F12" s="268"/>
      <c r="G12" s="268"/>
      <c r="H12" s="268"/>
    </row>
    <row r="13" spans="1:11" s="72" customFormat="1">
      <c r="A13" s="265" t="s">
        <v>60</v>
      </c>
      <c r="B13" s="265"/>
      <c r="C13" s="268" t="s">
        <v>4</v>
      </c>
      <c r="D13" s="268"/>
      <c r="E13" s="268"/>
      <c r="F13" s="268"/>
      <c r="G13" s="268"/>
      <c r="H13" s="268"/>
    </row>
    <row r="14" spans="1:11" s="72" customFormat="1" ht="61.25" customHeight="1">
      <c r="A14" s="265" t="s">
        <v>61</v>
      </c>
      <c r="B14" s="265"/>
      <c r="C14" s="268" t="s">
        <v>133</v>
      </c>
      <c r="D14" s="268"/>
      <c r="E14" s="268"/>
      <c r="F14" s="268"/>
      <c r="G14" s="268"/>
      <c r="H14" s="268"/>
    </row>
    <row r="15" spans="1:11" s="72" customFormat="1" ht="11" customHeight="1">
      <c r="A15" s="265" t="s">
        <v>11</v>
      </c>
      <c r="B15" s="265"/>
      <c r="C15" s="268" t="s">
        <v>54</v>
      </c>
      <c r="D15" s="268"/>
      <c r="E15" s="268"/>
      <c r="F15" s="268"/>
      <c r="G15" s="268"/>
      <c r="H15" s="268"/>
    </row>
    <row r="16" spans="1:11" s="72" customFormat="1" ht="25.25" customHeight="1">
      <c r="A16" s="75"/>
      <c r="B16" s="75"/>
      <c r="C16" s="75"/>
      <c r="D16" s="75"/>
      <c r="E16" s="75"/>
      <c r="F16" s="75"/>
      <c r="G16" s="75"/>
      <c r="H16" s="75"/>
    </row>
    <row r="17" spans="1:8" s="74" customFormat="1" ht="27" customHeight="1">
      <c r="A17" s="283" t="s">
        <v>79</v>
      </c>
      <c r="B17" s="286"/>
      <c r="C17" s="283" t="s">
        <v>126</v>
      </c>
      <c r="D17" s="284"/>
      <c r="E17" s="284"/>
      <c r="F17" s="285"/>
      <c r="G17" s="76" t="s">
        <v>82</v>
      </c>
      <c r="H17" s="77" t="s">
        <v>83</v>
      </c>
    </row>
    <row r="18" spans="1:8" s="74" customFormat="1" ht="37.25" customHeight="1">
      <c r="A18" s="278" t="s">
        <v>34</v>
      </c>
      <c r="B18" s="279"/>
      <c r="C18" s="280" t="s">
        <v>31</v>
      </c>
      <c r="D18" s="281"/>
      <c r="E18" s="281"/>
      <c r="F18" s="282"/>
      <c r="G18" s="78">
        <v>1</v>
      </c>
      <c r="H18" s="79">
        <v>5</v>
      </c>
    </row>
    <row r="19" spans="1:8" s="74" customFormat="1" ht="28.25" customHeight="1">
      <c r="A19" s="248" t="s">
        <v>112</v>
      </c>
      <c r="B19" s="249"/>
      <c r="C19" s="248" t="s">
        <v>45</v>
      </c>
      <c r="D19" s="269"/>
      <c r="E19" s="269"/>
      <c r="F19" s="249"/>
      <c r="G19" s="275" t="s">
        <v>127</v>
      </c>
      <c r="H19" s="80">
        <v>1</v>
      </c>
    </row>
    <row r="20" spans="1:8" s="74" customFormat="1" ht="39" customHeight="1">
      <c r="A20" s="248" t="s">
        <v>114</v>
      </c>
      <c r="B20" s="249"/>
      <c r="C20" s="248" t="s">
        <v>46</v>
      </c>
      <c r="D20" s="269"/>
      <c r="E20" s="269"/>
      <c r="F20" s="249"/>
      <c r="G20" s="276"/>
      <c r="H20" s="81">
        <v>1</v>
      </c>
    </row>
    <row r="21" spans="1:8" s="74" customFormat="1" ht="40.25" customHeight="1">
      <c r="A21" s="248" t="s">
        <v>116</v>
      </c>
      <c r="B21" s="249"/>
      <c r="C21" s="248" t="s">
        <v>30</v>
      </c>
      <c r="D21" s="269"/>
      <c r="E21" s="269"/>
      <c r="F21" s="249"/>
      <c r="G21" s="276"/>
      <c r="H21" s="81">
        <v>1</v>
      </c>
    </row>
    <row r="22" spans="1:8" s="74" customFormat="1" ht="28.25" customHeight="1">
      <c r="A22" s="248" t="s">
        <v>124</v>
      </c>
      <c r="B22" s="249"/>
      <c r="C22" s="248" t="s">
        <v>47</v>
      </c>
      <c r="D22" s="269"/>
      <c r="E22" s="269"/>
      <c r="F22" s="249"/>
      <c r="G22" s="276"/>
      <c r="H22" s="81">
        <v>1</v>
      </c>
    </row>
    <row r="23" spans="1:8" s="74" customFormat="1" ht="46.25" customHeight="1">
      <c r="A23" s="248" t="s">
        <v>125</v>
      </c>
      <c r="B23" s="249"/>
      <c r="C23" s="248" t="s">
        <v>48</v>
      </c>
      <c r="D23" s="269"/>
      <c r="E23" s="269"/>
      <c r="F23" s="249"/>
      <c r="G23" s="277"/>
      <c r="H23" s="81">
        <v>1</v>
      </c>
    </row>
    <row r="24" spans="1:8" s="74" customFormat="1" ht="27" customHeight="1">
      <c r="A24" s="270"/>
      <c r="B24" s="271"/>
      <c r="C24" s="272" t="s">
        <v>44</v>
      </c>
      <c r="D24" s="273"/>
      <c r="E24" s="273"/>
      <c r="F24" s="274"/>
      <c r="G24" s="82"/>
      <c r="H24" s="83">
        <v>10</v>
      </c>
    </row>
    <row r="25" spans="1:8" s="73" customFormat="1" ht="25.25" customHeight="1">
      <c r="A25" s="75"/>
      <c r="B25" s="75"/>
      <c r="C25" s="75"/>
      <c r="D25" s="75"/>
      <c r="E25" s="75"/>
      <c r="F25" s="75"/>
      <c r="G25" s="75"/>
      <c r="H25" s="75"/>
    </row>
    <row r="26" spans="1:8" s="72" customFormat="1" ht="37.25" customHeight="1">
      <c r="A26" s="265" t="s">
        <v>55</v>
      </c>
      <c r="B26" s="265"/>
      <c r="C26" s="266" t="s">
        <v>134</v>
      </c>
      <c r="D26" s="267"/>
      <c r="E26" s="267"/>
      <c r="F26" s="267"/>
      <c r="G26" s="267"/>
      <c r="H26" s="267"/>
    </row>
    <row r="27" spans="1:8" s="72" customFormat="1" ht="70.25" customHeight="1">
      <c r="A27" s="265" t="s">
        <v>32</v>
      </c>
      <c r="B27" s="265"/>
      <c r="C27" s="268" t="s">
        <v>18</v>
      </c>
      <c r="D27" s="268"/>
      <c r="E27" s="268"/>
      <c r="F27" s="268"/>
      <c r="G27" s="268"/>
      <c r="H27" s="268"/>
    </row>
    <row r="28" spans="1:8" s="72" customFormat="1" ht="47" customHeight="1">
      <c r="A28" s="265" t="s">
        <v>33</v>
      </c>
      <c r="B28" s="265"/>
      <c r="C28" s="268" t="s">
        <v>17</v>
      </c>
      <c r="D28" s="268"/>
      <c r="E28" s="268"/>
      <c r="F28" s="268"/>
      <c r="G28" s="268"/>
      <c r="H28" s="268"/>
    </row>
    <row r="29" spans="1:8" s="5" customFormat="1"/>
    <row r="30" spans="1:8" s="5" customFormat="1"/>
    <row r="31" spans="1:8" s="5" customFormat="1"/>
    <row r="32" spans="1:8" s="5" customFormat="1"/>
    <row r="33" s="5" customFormat="1"/>
    <row r="34" s="5" customFormat="1"/>
    <row r="35" s="5" customFormat="1"/>
    <row r="36" s="5" customFormat="1"/>
    <row r="37" s="5" customFormat="1"/>
    <row r="38" s="5" customFormat="1"/>
    <row r="39" s="5" customFormat="1"/>
    <row r="40" s="5" customFormat="1"/>
    <row r="41" s="5" customFormat="1"/>
    <row r="42" s="5" customFormat="1"/>
  </sheetData>
  <sheetProtection sheet="1" objects="1" scenarios="1" formatCells="0" formatColumns="0" formatRows="0" sort="0" autoFilter="0"/>
  <customSheetViews>
    <customSheetView guid="{0B43FBCB-C830-11DC-8DB8-001B63993140}" scale="125" showPageBreaks="1" showGridLines="0" printArea="1">
      <selection activeCell="A9" sqref="A9:H9"/>
      <rowBreaks count="1" manualBreakCount="1">
        <brk id="8" max="7" man="1"/>
      </rowBreaks>
      <pageSetup paperSize="9" scale="98" orientation="portrait"/>
      <headerFooter alignWithMargins="0"/>
    </customSheetView>
  </customSheetViews>
  <mergeCells count="41">
    <mergeCell ref="A18:B18"/>
    <mergeCell ref="C18:F18"/>
    <mergeCell ref="C19:F19"/>
    <mergeCell ref="A14:B14"/>
    <mergeCell ref="A15:B15"/>
    <mergeCell ref="C17:F17"/>
    <mergeCell ref="C14:H14"/>
    <mergeCell ref="C15:H15"/>
    <mergeCell ref="A17:B17"/>
    <mergeCell ref="C21:F21"/>
    <mergeCell ref="C22:F22"/>
    <mergeCell ref="C23:F23"/>
    <mergeCell ref="A28:B28"/>
    <mergeCell ref="C28:H28"/>
    <mergeCell ref="A21:B21"/>
    <mergeCell ref="A22:B22"/>
    <mergeCell ref="A23:B23"/>
    <mergeCell ref="C27:H27"/>
    <mergeCell ref="A24:B24"/>
    <mergeCell ref="C24:F24"/>
    <mergeCell ref="A26:B26"/>
    <mergeCell ref="G19:G23"/>
    <mergeCell ref="C26:H26"/>
    <mergeCell ref="A27:B27"/>
    <mergeCell ref="A19:B19"/>
    <mergeCell ref="A20:B20"/>
    <mergeCell ref="A5:H5"/>
    <mergeCell ref="A6:H6"/>
    <mergeCell ref="A7:H7"/>
    <mergeCell ref="A1:H1"/>
    <mergeCell ref="A2:H2"/>
    <mergeCell ref="A3:H3"/>
    <mergeCell ref="A4:H4"/>
    <mergeCell ref="A9:H9"/>
    <mergeCell ref="A11:B11"/>
    <mergeCell ref="A12:B12"/>
    <mergeCell ref="A13:B13"/>
    <mergeCell ref="C11:H11"/>
    <mergeCell ref="C12:H12"/>
    <mergeCell ref="C13:H13"/>
    <mergeCell ref="C20:F20"/>
  </mergeCells>
  <phoneticPr fontId="6" type="noConversion"/>
  <pageMargins left="0.51181102362204722" right="0.23622047244094491" top="0.51181102362204722" bottom="0.15748031496062992" header="0.19685039370078741" footer="0"/>
  <pageSetup paperSize="9" scale="98" orientation="portrait"/>
  <headerFooter alignWithMargins="0">
    <oddHeader>&amp;L&amp;6Bildungsplan zur Verordnung über die berufliche Grundbildung
&amp;R&amp;6Anhang 6a: Anforderungen an die Lerndokumentation</oddHeader>
    <oddFooter>&amp;L&amp;6OdA Wald / CODOC&amp;R&amp;6 1. Ausgabe: 30.04.2007</oddFooter>
  </headerFooter>
  <rowBreaks count="1" manualBreakCount="1">
    <brk id="8" max="7" man="1"/>
  </row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enableFormatConditionsCalculation="0">
    <tabColor theme="7" tint="0.39997558519241921"/>
  </sheetPr>
  <dimension ref="A1:K66"/>
  <sheetViews>
    <sheetView showGridLines="0" workbookViewId="0">
      <selection sqref="A1:K1"/>
    </sheetView>
  </sheetViews>
  <sheetFormatPr baseColWidth="10" defaultColWidth="11.5" defaultRowHeight="12" x14ac:dyDescent="0"/>
  <cols>
    <col min="1" max="1" width="5.6640625" style="10" customWidth="1"/>
    <col min="2" max="2" width="10.5" style="10" customWidth="1"/>
    <col min="3" max="4" width="10.6640625" style="10" customWidth="1"/>
    <col min="5" max="5" width="9.33203125" style="11" customWidth="1"/>
    <col min="6" max="6" width="7.5" style="10" customWidth="1"/>
    <col min="7" max="7" width="8.1640625" style="10" customWidth="1"/>
    <col min="8" max="8" width="6.6640625" style="10" customWidth="1"/>
    <col min="9" max="9" width="13" style="10" customWidth="1"/>
    <col min="10" max="10" width="8.5" style="11" customWidth="1"/>
    <col min="11" max="11" width="6.5" style="11" customWidth="1"/>
    <col min="12" max="16384" width="11.5" style="10"/>
  </cols>
  <sheetData>
    <row r="1" spans="1:11" s="4" customFormat="1" ht="28.5" customHeight="1" thickBot="1">
      <c r="A1" s="323" t="s">
        <v>148</v>
      </c>
      <c r="B1" s="324"/>
      <c r="C1" s="324"/>
      <c r="D1" s="324"/>
      <c r="E1" s="324"/>
      <c r="F1" s="324"/>
      <c r="G1" s="324"/>
      <c r="H1" s="324"/>
      <c r="I1" s="324"/>
      <c r="J1" s="324"/>
      <c r="K1" s="423"/>
    </row>
    <row r="2" spans="1:11" s="5" customFormat="1" ht="15" customHeight="1">
      <c r="A2" s="340" t="s">
        <v>74</v>
      </c>
      <c r="B2" s="431"/>
      <c r="C2" s="437" t="str">
        <f>IF('1. S. a'!C2:K2="","",'1. S. a'!C2:K2)</f>
        <v/>
      </c>
      <c r="D2" s="438"/>
      <c r="E2" s="438"/>
      <c r="F2" s="438"/>
      <c r="G2" s="438"/>
      <c r="H2" s="438"/>
      <c r="I2" s="438"/>
      <c r="J2" s="438"/>
      <c r="K2" s="439"/>
    </row>
    <row r="3" spans="1:11" s="5" customFormat="1" ht="15" customHeight="1">
      <c r="A3" s="333" t="s">
        <v>75</v>
      </c>
      <c r="B3" s="435"/>
      <c r="C3" s="437" t="str">
        <f>IF('1. S. a'!C3:K3="","",'1. S. a'!C3:K3)</f>
        <v/>
      </c>
      <c r="D3" s="438"/>
      <c r="E3" s="438"/>
      <c r="F3" s="438"/>
      <c r="G3" s="438"/>
      <c r="H3" s="438"/>
      <c r="I3" s="438"/>
      <c r="J3" s="438"/>
      <c r="K3" s="439"/>
    </row>
    <row r="4" spans="1:11" s="5" customFormat="1" ht="15" customHeight="1">
      <c r="A4" s="333" t="s">
        <v>76</v>
      </c>
      <c r="B4" s="435"/>
      <c r="C4" s="437" t="str">
        <f>IF('1. S. a'!C4:K4="","",'1. S. a'!C4:K4)</f>
        <v/>
      </c>
      <c r="D4" s="438"/>
      <c r="E4" s="438"/>
      <c r="F4" s="438"/>
      <c r="G4" s="438"/>
      <c r="H4" s="438"/>
      <c r="I4" s="438"/>
      <c r="J4" s="438"/>
      <c r="K4" s="439"/>
    </row>
    <row r="5" spans="1:11" s="5" customFormat="1" ht="15" customHeight="1" thickBot="1">
      <c r="A5" s="335" t="s">
        <v>77</v>
      </c>
      <c r="B5" s="436"/>
      <c r="C5" s="362"/>
      <c r="D5" s="395"/>
      <c r="E5" s="395"/>
      <c r="F5" s="395"/>
      <c r="G5" s="395"/>
      <c r="H5" s="395"/>
      <c r="I5" s="395"/>
      <c r="J5" s="395"/>
      <c r="K5" s="516"/>
    </row>
    <row r="6" spans="1:11" s="5" customFormat="1" ht="17" customHeight="1">
      <c r="A6" s="289" t="s">
        <v>79</v>
      </c>
      <c r="B6" s="414"/>
      <c r="C6" s="424" t="b">
        <v>0</v>
      </c>
      <c r="D6" s="428"/>
      <c r="E6" s="424" t="b">
        <v>0</v>
      </c>
      <c r="F6" s="425"/>
      <c r="G6" s="428"/>
      <c r="H6" s="424" t="b">
        <v>0</v>
      </c>
      <c r="I6" s="425"/>
      <c r="J6" s="425"/>
      <c r="K6" s="12"/>
    </row>
    <row r="7" spans="1:11" s="5" customFormat="1" ht="17" customHeight="1" thickBot="1">
      <c r="A7" s="433"/>
      <c r="B7" s="434"/>
      <c r="C7" s="429" t="b">
        <v>0</v>
      </c>
      <c r="D7" s="430"/>
      <c r="E7" s="429" t="b">
        <v>0</v>
      </c>
      <c r="F7" s="432"/>
      <c r="G7" s="430"/>
      <c r="H7" s="426"/>
      <c r="I7" s="427"/>
      <c r="J7" s="427"/>
      <c r="K7" s="13"/>
    </row>
    <row r="8" spans="1:11" s="5" customFormat="1" ht="25.5" customHeight="1" thickBot="1">
      <c r="A8" s="287" t="s">
        <v>80</v>
      </c>
      <c r="B8" s="398"/>
      <c r="C8" s="397" t="s">
        <v>13</v>
      </c>
      <c r="D8" s="401"/>
      <c r="E8" s="401"/>
      <c r="F8" s="401"/>
      <c r="G8" s="401"/>
      <c r="H8" s="401"/>
      <c r="I8" s="401"/>
      <c r="J8" s="401"/>
      <c r="K8" s="413"/>
    </row>
    <row r="9" spans="1:11" s="5" customFormat="1" ht="37.5" customHeight="1" thickBot="1">
      <c r="A9" s="287" t="s">
        <v>132</v>
      </c>
      <c r="B9" s="398"/>
      <c r="C9" s="397" t="s">
        <v>123</v>
      </c>
      <c r="D9" s="398"/>
      <c r="E9" s="40" t="s">
        <v>119</v>
      </c>
      <c r="F9" s="397" t="s">
        <v>22</v>
      </c>
      <c r="G9" s="401"/>
      <c r="H9" s="401"/>
      <c r="I9" s="398"/>
      <c r="J9" s="40" t="s">
        <v>21</v>
      </c>
      <c r="K9" s="41" t="s">
        <v>19</v>
      </c>
    </row>
    <row r="10" spans="1:11" s="5" customFormat="1" ht="45.75" customHeight="1">
      <c r="A10" s="289" t="s">
        <v>51</v>
      </c>
      <c r="B10" s="414"/>
      <c r="C10" s="399" t="s">
        <v>16</v>
      </c>
      <c r="D10" s="400"/>
      <c r="E10" s="14">
        <v>10</v>
      </c>
      <c r="F10" s="410"/>
      <c r="G10" s="411"/>
      <c r="H10" s="411"/>
      <c r="I10" s="412"/>
      <c r="J10" s="25"/>
      <c r="K10" s="37" t="str">
        <f>IF(J10&gt;E10,"Fehler","")</f>
        <v/>
      </c>
    </row>
    <row r="11" spans="1:11" s="5" customFormat="1" ht="45.75" customHeight="1">
      <c r="A11" s="303" t="s">
        <v>15</v>
      </c>
      <c r="B11" s="418"/>
      <c r="C11" s="405" t="s">
        <v>38</v>
      </c>
      <c r="D11" s="406"/>
      <c r="E11" s="15">
        <v>10</v>
      </c>
      <c r="F11" s="402"/>
      <c r="G11" s="403"/>
      <c r="H11" s="403" t="s">
        <v>97</v>
      </c>
      <c r="I11" s="404"/>
      <c r="J11" s="26"/>
      <c r="K11" s="38" t="str">
        <f t="shared" ref="K11:K19" si="0">IF(J11&gt;E11,"Fehler","")</f>
        <v/>
      </c>
    </row>
    <row r="12" spans="1:11" s="5" customFormat="1" ht="45.75" customHeight="1" thickBot="1">
      <c r="A12" s="322"/>
      <c r="B12" s="415"/>
      <c r="C12" s="389" t="s">
        <v>23</v>
      </c>
      <c r="D12" s="390"/>
      <c r="E12" s="16">
        <v>10</v>
      </c>
      <c r="F12" s="394"/>
      <c r="G12" s="395"/>
      <c r="H12" s="395"/>
      <c r="I12" s="396"/>
      <c r="J12" s="27"/>
      <c r="K12" s="39">
        <f>IF(J10&gt;E10,"Fehler",IF(J11&gt;E11,"Fehler",IF(J12&gt;E12,"Fehler",SUM(J10:J12))))</f>
        <v>0</v>
      </c>
    </row>
    <row r="13" spans="1:11" s="5" customFormat="1" ht="45.75" customHeight="1">
      <c r="A13" s="352" t="s">
        <v>70</v>
      </c>
      <c r="B13" s="419"/>
      <c r="C13" s="399" t="s">
        <v>98</v>
      </c>
      <c r="D13" s="400"/>
      <c r="E13" s="17">
        <v>5</v>
      </c>
      <c r="F13" s="407"/>
      <c r="G13" s="408"/>
      <c r="H13" s="408"/>
      <c r="I13" s="409"/>
      <c r="J13" s="28"/>
      <c r="K13" s="37" t="str">
        <f>IF(J13&gt;E13,"Fehler","")</f>
        <v/>
      </c>
    </row>
    <row r="14" spans="1:11" s="5" customFormat="1" ht="45.75" customHeight="1">
      <c r="A14" s="298" t="s">
        <v>129</v>
      </c>
      <c r="B14" s="416"/>
      <c r="C14" s="405" t="s">
        <v>99</v>
      </c>
      <c r="D14" s="406"/>
      <c r="E14" s="15">
        <v>5</v>
      </c>
      <c r="F14" s="402"/>
      <c r="G14" s="403"/>
      <c r="H14" s="403"/>
      <c r="I14" s="404"/>
      <c r="J14" s="26"/>
      <c r="K14" s="38" t="str">
        <f t="shared" si="0"/>
        <v/>
      </c>
    </row>
    <row r="15" spans="1:11" s="5" customFormat="1" ht="45.75" customHeight="1">
      <c r="A15" s="298"/>
      <c r="B15" s="416"/>
      <c r="C15" s="405" t="s">
        <v>100</v>
      </c>
      <c r="D15" s="406"/>
      <c r="E15" s="15">
        <v>5</v>
      </c>
      <c r="F15" s="402"/>
      <c r="G15" s="403"/>
      <c r="H15" s="403"/>
      <c r="I15" s="404"/>
      <c r="J15" s="26"/>
      <c r="K15" s="38" t="str">
        <f t="shared" si="0"/>
        <v/>
      </c>
    </row>
    <row r="16" spans="1:11" s="5" customFormat="1" ht="45.75" customHeight="1" thickBot="1">
      <c r="A16" s="304"/>
      <c r="B16" s="417"/>
      <c r="C16" s="389" t="s">
        <v>101</v>
      </c>
      <c r="D16" s="390"/>
      <c r="E16" s="18">
        <v>5</v>
      </c>
      <c r="F16" s="394"/>
      <c r="G16" s="395"/>
      <c r="H16" s="395"/>
      <c r="I16" s="396"/>
      <c r="J16" s="29"/>
      <c r="K16" s="39">
        <f>IF(J13&gt;E13,"Fehler",IF(J14&gt;E14,"Fehler",IF(J15&gt;E15,"Fehler",IF(J16&gt;E16,"Fehler",SUM(J13:J16)))))</f>
        <v>0</v>
      </c>
    </row>
    <row r="17" spans="1:11" s="5" customFormat="1" ht="45.75" customHeight="1">
      <c r="A17" s="289" t="s">
        <v>24</v>
      </c>
      <c r="B17" s="414"/>
      <c r="C17" s="399" t="s">
        <v>102</v>
      </c>
      <c r="D17" s="400"/>
      <c r="E17" s="17">
        <v>5</v>
      </c>
      <c r="F17" s="407"/>
      <c r="G17" s="408"/>
      <c r="H17" s="408"/>
      <c r="I17" s="409"/>
      <c r="J17" s="28"/>
      <c r="K17" s="37" t="str">
        <f t="shared" si="0"/>
        <v/>
      </c>
    </row>
    <row r="18" spans="1:11" s="5" customFormat="1" ht="45.75" customHeight="1" thickBot="1">
      <c r="A18" s="322" t="s">
        <v>131</v>
      </c>
      <c r="B18" s="415"/>
      <c r="C18" s="389" t="s">
        <v>103</v>
      </c>
      <c r="D18" s="390"/>
      <c r="E18" s="16">
        <v>5</v>
      </c>
      <c r="F18" s="394"/>
      <c r="G18" s="395"/>
      <c r="H18" s="395"/>
      <c r="I18" s="396"/>
      <c r="J18" s="27"/>
      <c r="K18" s="39">
        <f>IF(J17&gt;E17,"Fehler",IF(J18&gt;E18,"Fehler",SUM(J17:J18)))</f>
        <v>0</v>
      </c>
    </row>
    <row r="19" spans="1:11" s="5" customFormat="1" ht="45.75" customHeight="1">
      <c r="A19" s="289" t="s">
        <v>25</v>
      </c>
      <c r="B19" s="414"/>
      <c r="C19" s="399" t="s">
        <v>104</v>
      </c>
      <c r="D19" s="400"/>
      <c r="E19" s="17">
        <v>5</v>
      </c>
      <c r="F19" s="407"/>
      <c r="G19" s="408"/>
      <c r="H19" s="408"/>
      <c r="I19" s="409"/>
      <c r="J19" s="28"/>
      <c r="K19" s="37" t="str">
        <f t="shared" si="0"/>
        <v/>
      </c>
    </row>
    <row r="20" spans="1:11" s="5" customFormat="1" ht="45.75" customHeight="1" thickBot="1">
      <c r="A20" s="322" t="s">
        <v>131</v>
      </c>
      <c r="B20" s="415"/>
      <c r="C20" s="389" t="s">
        <v>105</v>
      </c>
      <c r="D20" s="390"/>
      <c r="E20" s="18">
        <v>5</v>
      </c>
      <c r="F20" s="394"/>
      <c r="G20" s="395"/>
      <c r="H20" s="395"/>
      <c r="I20" s="396"/>
      <c r="J20" s="29"/>
      <c r="K20" s="39">
        <f>IF(J19&gt;E19,"Fehler",IF(J20&gt;E20,"Fehler",SUM(J19:J20)))</f>
        <v>0</v>
      </c>
    </row>
    <row r="21" spans="1:11" s="5" customFormat="1" ht="16.5" customHeight="1" thickBot="1">
      <c r="A21" s="312" t="s">
        <v>26</v>
      </c>
      <c r="B21" s="313"/>
      <c r="C21" s="313"/>
      <c r="D21" s="19" t="s">
        <v>106</v>
      </c>
      <c r="E21" s="319" t="s">
        <v>27</v>
      </c>
      <c r="F21" s="313"/>
      <c r="G21" s="313"/>
      <c r="H21" s="21">
        <f>IF(K12="Fehler","Fehler",IF(K16="Fehler","Fehler",IF(K18="Fehler","Fehler",IF(K20="Fehler","Fehler",SUM(J10:J20)))))</f>
        <v>0</v>
      </c>
      <c r="I21" s="22" t="s">
        <v>29</v>
      </c>
      <c r="J21" s="23" t="s">
        <v>28</v>
      </c>
      <c r="K21" s="24" t="str">
        <f>IF(H21="Fehler","Fehler",IF(SUM(K10:K20)=0,"",ROUND(SUM(((H21/70)*5)+1)*2,0)/2))</f>
        <v/>
      </c>
    </row>
    <row r="22" spans="1:11" s="5" customFormat="1" ht="26.25" customHeight="1">
      <c r="A22" s="32" t="s">
        <v>2</v>
      </c>
      <c r="B22" s="420" t="str">
        <f>IF('3. S. a'!B21:D21="","",'3. S. a'!B21:D21)</f>
        <v/>
      </c>
      <c r="C22" s="420"/>
      <c r="D22" s="420"/>
      <c r="E22" s="57"/>
      <c r="F22" s="58" t="s">
        <v>130</v>
      </c>
      <c r="G22" s="513" t="str">
        <f>IF('3. S. a'!G21:K21="","",'3. S. a'!G21:K21)</f>
        <v/>
      </c>
      <c r="H22" s="513"/>
      <c r="I22" s="513"/>
      <c r="J22" s="513"/>
      <c r="K22" s="513"/>
    </row>
    <row r="23" spans="1:11" s="5" customFormat="1" ht="15" customHeight="1">
      <c r="A23" s="32" t="s">
        <v>71</v>
      </c>
      <c r="B23" s="32"/>
      <c r="C23" s="32"/>
      <c r="D23" s="32"/>
      <c r="E23" s="33"/>
      <c r="F23" s="32" t="s">
        <v>1</v>
      </c>
      <c r="G23" s="32"/>
      <c r="H23" s="32"/>
      <c r="I23" s="32"/>
      <c r="J23" s="33"/>
      <c r="K23" s="33"/>
    </row>
    <row r="24" spans="1:11" s="8" customFormat="1" ht="24.75" customHeight="1">
      <c r="A24" s="30" t="s">
        <v>49</v>
      </c>
      <c r="B24" s="30"/>
      <c r="C24" s="30"/>
      <c r="D24" s="30"/>
      <c r="E24" s="53"/>
      <c r="F24" s="30" t="s">
        <v>0</v>
      </c>
      <c r="G24" s="30"/>
      <c r="H24" s="30"/>
      <c r="I24" s="30"/>
      <c r="J24" s="36"/>
      <c r="K24" s="36"/>
    </row>
    <row r="25" spans="1:11" s="5" customFormat="1" ht="36.75" customHeight="1">
      <c r="A25" s="310" t="s">
        <v>120</v>
      </c>
      <c r="B25" s="310"/>
      <c r="C25" s="310"/>
      <c r="D25" s="310"/>
      <c r="E25" s="310"/>
      <c r="F25" s="310"/>
      <c r="G25" s="310"/>
      <c r="H25" s="310"/>
      <c r="I25" s="310"/>
      <c r="J25" s="310"/>
      <c r="K25" s="310"/>
    </row>
    <row r="26" spans="1:11" s="5" customFormat="1">
      <c r="A26" s="6"/>
      <c r="B26" s="6"/>
      <c r="C26" s="6"/>
      <c r="D26" s="6"/>
      <c r="E26" s="7"/>
      <c r="F26" s="6"/>
      <c r="G26" s="6"/>
      <c r="H26" s="6"/>
      <c r="I26" s="6"/>
      <c r="J26" s="7"/>
      <c r="K26" s="7"/>
    </row>
    <row r="27" spans="1:11" s="5" customFormat="1">
      <c r="A27" s="6"/>
      <c r="B27" s="6"/>
      <c r="C27" s="6"/>
      <c r="D27" s="6"/>
      <c r="E27" s="7"/>
      <c r="F27" s="6"/>
      <c r="G27" s="6"/>
      <c r="H27" s="6"/>
      <c r="I27" s="6"/>
      <c r="J27" s="7"/>
      <c r="K27" s="7"/>
    </row>
    <row r="28" spans="1:11" s="5" customFormat="1">
      <c r="A28" s="6"/>
      <c r="B28" s="6"/>
      <c r="C28" s="6"/>
      <c r="D28" s="6"/>
      <c r="E28" s="7"/>
      <c r="F28" s="6"/>
      <c r="G28" s="6"/>
      <c r="H28" s="6"/>
      <c r="I28" s="6"/>
      <c r="J28" s="7"/>
      <c r="K28" s="7"/>
    </row>
    <row r="29" spans="1:11" s="5" customFormat="1">
      <c r="A29" s="6"/>
      <c r="B29" s="6"/>
      <c r="C29" s="6"/>
      <c r="D29" s="6"/>
      <c r="E29" s="7"/>
      <c r="F29" s="6"/>
      <c r="G29" s="6"/>
      <c r="H29" s="6"/>
      <c r="I29" s="6"/>
      <c r="J29" s="7"/>
      <c r="K29" s="7"/>
    </row>
    <row r="30" spans="1:11" s="5" customFormat="1">
      <c r="A30" s="6"/>
      <c r="B30" s="6"/>
      <c r="C30" s="6"/>
      <c r="D30" s="6"/>
      <c r="E30" s="7"/>
      <c r="F30" s="6"/>
      <c r="G30" s="6"/>
      <c r="H30" s="6"/>
      <c r="I30" s="6"/>
      <c r="J30" s="7"/>
      <c r="K30" s="7"/>
    </row>
    <row r="31" spans="1:11" s="5" customFormat="1">
      <c r="A31" s="6"/>
      <c r="B31" s="6"/>
      <c r="C31" s="6"/>
      <c r="D31" s="6"/>
      <c r="E31" s="7"/>
      <c r="F31" s="6"/>
      <c r="G31" s="6"/>
      <c r="H31" s="6"/>
      <c r="I31" s="6"/>
      <c r="J31" s="7"/>
      <c r="K31" s="7"/>
    </row>
    <row r="32" spans="1:11" s="5" customFormat="1">
      <c r="A32" s="6"/>
      <c r="B32" s="6"/>
      <c r="C32" s="6"/>
      <c r="D32" s="6"/>
      <c r="E32" s="7"/>
      <c r="F32" s="6"/>
      <c r="G32" s="6"/>
      <c r="H32" s="6"/>
      <c r="I32" s="6"/>
      <c r="J32" s="7"/>
      <c r="K32" s="7"/>
    </row>
    <row r="33" spans="1:11" s="5" customFormat="1">
      <c r="A33" s="6"/>
      <c r="B33" s="6"/>
      <c r="C33" s="6"/>
      <c r="D33" s="6"/>
      <c r="E33" s="7"/>
      <c r="F33" s="6"/>
      <c r="G33" s="6"/>
      <c r="H33" s="6"/>
      <c r="I33" s="6"/>
      <c r="J33" s="7"/>
      <c r="K33" s="7"/>
    </row>
    <row r="34" spans="1:11" s="5" customFormat="1">
      <c r="A34" s="6"/>
      <c r="B34" s="6"/>
      <c r="C34" s="6"/>
      <c r="D34" s="6"/>
      <c r="E34" s="7"/>
      <c r="F34" s="6"/>
      <c r="G34" s="6"/>
      <c r="H34" s="6"/>
      <c r="I34" s="6"/>
      <c r="J34" s="7"/>
      <c r="K34" s="7"/>
    </row>
    <row r="35" spans="1:11" s="5" customFormat="1">
      <c r="A35" s="6"/>
      <c r="B35" s="6"/>
      <c r="C35" s="6"/>
      <c r="D35" s="6"/>
      <c r="E35" s="7"/>
      <c r="F35" s="6"/>
      <c r="G35" s="6"/>
      <c r="H35" s="6"/>
      <c r="I35" s="6"/>
      <c r="J35" s="7"/>
      <c r="K35" s="7"/>
    </row>
    <row r="36" spans="1:11" s="5" customFormat="1">
      <c r="A36" s="6"/>
      <c r="B36" s="6"/>
      <c r="C36" s="6"/>
      <c r="D36" s="6"/>
      <c r="E36" s="7"/>
      <c r="F36" s="6"/>
      <c r="G36" s="6"/>
      <c r="H36" s="6"/>
      <c r="I36" s="6"/>
      <c r="J36" s="7"/>
      <c r="K36" s="7"/>
    </row>
    <row r="37" spans="1:11" s="5" customFormat="1">
      <c r="A37" s="6"/>
      <c r="B37" s="6"/>
      <c r="C37" s="6"/>
      <c r="D37" s="6"/>
      <c r="E37" s="7"/>
      <c r="F37" s="6"/>
      <c r="G37" s="6"/>
      <c r="H37" s="6"/>
      <c r="I37" s="6"/>
      <c r="J37" s="7"/>
      <c r="K37" s="7"/>
    </row>
    <row r="38" spans="1:11" s="5" customFormat="1">
      <c r="A38" s="6"/>
      <c r="B38" s="6"/>
      <c r="C38" s="6"/>
      <c r="D38" s="6"/>
      <c r="E38" s="7"/>
      <c r="F38" s="6"/>
      <c r="G38" s="6"/>
      <c r="H38" s="6"/>
      <c r="I38" s="6"/>
      <c r="J38" s="7"/>
      <c r="K38" s="7"/>
    </row>
    <row r="39" spans="1:11" s="5" customFormat="1">
      <c r="A39" s="6"/>
      <c r="B39" s="6"/>
      <c r="C39" s="6"/>
      <c r="D39" s="6"/>
      <c r="E39" s="7"/>
      <c r="F39" s="6"/>
      <c r="G39" s="6"/>
      <c r="H39" s="6"/>
      <c r="I39" s="6"/>
      <c r="J39" s="7"/>
      <c r="K39" s="7"/>
    </row>
    <row r="40" spans="1:11" s="5" customFormat="1">
      <c r="A40" s="6"/>
      <c r="B40" s="6"/>
      <c r="C40" s="6"/>
      <c r="D40" s="6"/>
      <c r="E40" s="7"/>
      <c r="F40" s="6"/>
      <c r="G40" s="6"/>
      <c r="H40" s="6"/>
      <c r="I40" s="6"/>
      <c r="J40" s="7"/>
      <c r="K40" s="7"/>
    </row>
    <row r="41" spans="1:11" s="5" customFormat="1">
      <c r="A41" s="6"/>
      <c r="B41" s="6"/>
      <c r="C41" s="6"/>
      <c r="D41" s="6"/>
      <c r="E41" s="7"/>
      <c r="F41" s="6"/>
      <c r="G41" s="6"/>
      <c r="H41" s="6"/>
      <c r="I41" s="6"/>
      <c r="J41" s="7"/>
      <c r="K41" s="7"/>
    </row>
    <row r="42" spans="1:11" s="5" customFormat="1">
      <c r="A42" s="6"/>
      <c r="B42" s="6"/>
      <c r="C42" s="6"/>
      <c r="D42" s="6"/>
      <c r="E42" s="7"/>
      <c r="F42" s="6"/>
      <c r="G42" s="6"/>
      <c r="H42" s="6"/>
      <c r="I42" s="6"/>
      <c r="J42" s="7"/>
      <c r="K42" s="7"/>
    </row>
    <row r="43" spans="1:11" s="5" customFormat="1">
      <c r="A43" s="6"/>
      <c r="B43" s="6"/>
      <c r="C43" s="6"/>
      <c r="D43" s="6"/>
      <c r="E43" s="7"/>
      <c r="F43" s="6"/>
      <c r="G43" s="6"/>
      <c r="H43" s="6"/>
      <c r="I43" s="6"/>
      <c r="J43" s="7"/>
      <c r="K43" s="7"/>
    </row>
    <row r="44" spans="1:11" s="5" customFormat="1">
      <c r="A44" s="6"/>
      <c r="B44" s="6"/>
      <c r="C44" s="6"/>
      <c r="D44" s="6"/>
      <c r="E44" s="7"/>
      <c r="F44" s="6"/>
      <c r="G44" s="6"/>
      <c r="H44" s="6"/>
      <c r="I44" s="6"/>
      <c r="J44" s="7"/>
      <c r="K44" s="7"/>
    </row>
    <row r="45" spans="1:11" s="5" customFormat="1">
      <c r="A45" s="6"/>
      <c r="B45" s="6"/>
      <c r="C45" s="6"/>
      <c r="D45" s="6"/>
      <c r="E45" s="7"/>
      <c r="F45" s="6"/>
      <c r="G45" s="6"/>
      <c r="H45" s="6"/>
      <c r="I45" s="6"/>
      <c r="J45" s="7"/>
      <c r="K45" s="7"/>
    </row>
    <row r="46" spans="1:11" s="5" customFormat="1">
      <c r="A46" s="6"/>
      <c r="B46" s="6"/>
      <c r="C46" s="6"/>
      <c r="D46" s="6"/>
      <c r="E46" s="7"/>
      <c r="F46" s="6"/>
      <c r="G46" s="6"/>
      <c r="H46" s="6"/>
      <c r="I46" s="6"/>
      <c r="J46" s="7"/>
      <c r="K46" s="7"/>
    </row>
    <row r="47" spans="1:11" s="5" customFormat="1">
      <c r="A47" s="6"/>
      <c r="B47" s="6"/>
      <c r="C47" s="6"/>
      <c r="D47" s="6"/>
      <c r="E47" s="7"/>
      <c r="F47" s="6"/>
      <c r="G47" s="6"/>
      <c r="H47" s="6"/>
      <c r="I47" s="6"/>
      <c r="J47" s="7"/>
      <c r="K47" s="7"/>
    </row>
    <row r="48" spans="1:11" s="5" customFormat="1">
      <c r="A48" s="6"/>
      <c r="B48" s="6"/>
      <c r="C48" s="6"/>
      <c r="D48" s="6"/>
      <c r="E48" s="7"/>
      <c r="F48" s="6"/>
      <c r="G48" s="6"/>
      <c r="H48" s="6"/>
      <c r="I48" s="6"/>
      <c r="J48" s="7"/>
      <c r="K48" s="7"/>
    </row>
    <row r="49" spans="1:11" s="5" customFormat="1">
      <c r="A49" s="6"/>
      <c r="B49" s="6"/>
      <c r="C49" s="6"/>
      <c r="D49" s="6"/>
      <c r="E49" s="7"/>
      <c r="F49" s="6"/>
      <c r="G49" s="6"/>
      <c r="H49" s="6"/>
      <c r="I49" s="6"/>
      <c r="J49" s="7"/>
      <c r="K49" s="7"/>
    </row>
    <row r="50" spans="1:11" s="5" customFormat="1">
      <c r="A50" s="6"/>
      <c r="B50" s="6"/>
      <c r="C50" s="6"/>
      <c r="D50" s="6"/>
      <c r="E50" s="7"/>
      <c r="F50" s="6"/>
      <c r="G50" s="6"/>
      <c r="H50" s="6"/>
      <c r="I50" s="6"/>
      <c r="J50" s="7"/>
      <c r="K50" s="7"/>
    </row>
    <row r="51" spans="1:11" s="5" customFormat="1">
      <c r="A51" s="6"/>
      <c r="B51" s="6"/>
      <c r="C51" s="6"/>
      <c r="D51" s="6"/>
      <c r="E51" s="7"/>
      <c r="F51" s="6"/>
      <c r="G51" s="6"/>
      <c r="H51" s="6"/>
      <c r="I51" s="6"/>
      <c r="J51" s="7"/>
      <c r="K51" s="7"/>
    </row>
    <row r="52" spans="1:11" s="5" customFormat="1">
      <c r="A52" s="6"/>
      <c r="B52" s="6"/>
      <c r="C52" s="6"/>
      <c r="D52" s="6"/>
      <c r="E52" s="7"/>
      <c r="F52" s="6"/>
      <c r="G52" s="6"/>
      <c r="H52" s="6"/>
      <c r="I52" s="6"/>
      <c r="J52" s="7"/>
      <c r="K52" s="7"/>
    </row>
    <row r="53" spans="1:11" s="5" customFormat="1">
      <c r="A53" s="6"/>
      <c r="B53" s="6"/>
      <c r="C53" s="6"/>
      <c r="D53" s="6"/>
      <c r="E53" s="7"/>
      <c r="F53" s="6"/>
      <c r="G53" s="6"/>
      <c r="H53" s="6"/>
      <c r="I53" s="6"/>
      <c r="J53" s="7"/>
      <c r="K53" s="7"/>
    </row>
    <row r="54" spans="1:11" s="5" customFormat="1">
      <c r="E54" s="9"/>
      <c r="J54" s="9"/>
      <c r="K54" s="9"/>
    </row>
    <row r="55" spans="1:11" s="5" customFormat="1">
      <c r="E55" s="9"/>
      <c r="J55" s="9"/>
      <c r="K55" s="9"/>
    </row>
    <row r="56" spans="1:11" s="5" customFormat="1">
      <c r="E56" s="9"/>
      <c r="J56" s="9"/>
      <c r="K56" s="9"/>
    </row>
    <row r="57" spans="1:11" s="5" customFormat="1">
      <c r="E57" s="9"/>
      <c r="J57" s="9"/>
      <c r="K57" s="9"/>
    </row>
    <row r="58" spans="1:11" s="5" customFormat="1">
      <c r="E58" s="9"/>
      <c r="J58" s="9"/>
      <c r="K58" s="9"/>
    </row>
    <row r="59" spans="1:11" s="5" customFormat="1">
      <c r="E59" s="9"/>
      <c r="J59" s="9"/>
      <c r="K59" s="9"/>
    </row>
    <row r="60" spans="1:11" s="5" customFormat="1">
      <c r="E60" s="9"/>
      <c r="J60" s="9"/>
      <c r="K60" s="9"/>
    </row>
    <row r="61" spans="1:11" s="5" customFormat="1">
      <c r="E61" s="9"/>
      <c r="J61" s="9"/>
      <c r="K61" s="9"/>
    </row>
    <row r="62" spans="1:11" s="5" customFormat="1">
      <c r="E62" s="9"/>
      <c r="J62" s="9"/>
      <c r="K62" s="9"/>
    </row>
    <row r="63" spans="1:11" s="5" customFormat="1">
      <c r="E63" s="9"/>
      <c r="J63" s="9"/>
      <c r="K63" s="9"/>
    </row>
    <row r="64" spans="1:11" s="5" customFormat="1">
      <c r="E64" s="9"/>
      <c r="J64" s="9"/>
      <c r="K64" s="9"/>
    </row>
    <row r="65" spans="5:11" s="5" customFormat="1">
      <c r="E65" s="9"/>
      <c r="J65" s="9"/>
      <c r="K65" s="9"/>
    </row>
    <row r="66" spans="5:11" s="5" customFormat="1">
      <c r="E66" s="9"/>
      <c r="J66" s="9"/>
      <c r="K66" s="9"/>
    </row>
  </sheetData>
  <sheetProtection sheet="1" objects="1" scenarios="1" formatCells="0" formatColumns="0" formatRows="0" sort="0" autoFilter="0"/>
  <customSheetViews>
    <customSheetView guid="{0B43FBCB-C830-11DC-8DB8-001B63993140}" showGridLines="0">
      <selection activeCell="C5" sqref="C5:K5"/>
      <pageSetup paperSize="9" scale="92" orientation="portrait"/>
      <headerFooter alignWithMargins="0"/>
    </customSheetView>
  </customSheetViews>
  <mergeCells count="56">
    <mergeCell ref="F17:I17"/>
    <mergeCell ref="F18:I18"/>
    <mergeCell ref="C8:K8"/>
    <mergeCell ref="C10:D10"/>
    <mergeCell ref="C12:D12"/>
    <mergeCell ref="F12:I12"/>
    <mergeCell ref="F9:I9"/>
    <mergeCell ref="F10:I10"/>
    <mergeCell ref="F11:I11"/>
    <mergeCell ref="C9:D9"/>
    <mergeCell ref="C14:D14"/>
    <mergeCell ref="F14:I14"/>
    <mergeCell ref="C15:D15"/>
    <mergeCell ref="C16:D16"/>
    <mergeCell ref="F16:I16"/>
    <mergeCell ref="A8:B8"/>
    <mergeCell ref="A9:B9"/>
    <mergeCell ref="A10:B10"/>
    <mergeCell ref="A14:B16"/>
    <mergeCell ref="E21:G21"/>
    <mergeCell ref="A13:B13"/>
    <mergeCell ref="A18:B18"/>
    <mergeCell ref="A19:B19"/>
    <mergeCell ref="A17:B17"/>
    <mergeCell ref="F13:I13"/>
    <mergeCell ref="A11:B12"/>
    <mergeCell ref="C18:D18"/>
    <mergeCell ref="C11:D11"/>
    <mergeCell ref="C17:D17"/>
    <mergeCell ref="F15:I15"/>
    <mergeCell ref="C13:D13"/>
    <mergeCell ref="A1:K1"/>
    <mergeCell ref="H6:J6"/>
    <mergeCell ref="H7:J7"/>
    <mergeCell ref="C6:D6"/>
    <mergeCell ref="C7:D7"/>
    <mergeCell ref="C5:K5"/>
    <mergeCell ref="A2:B2"/>
    <mergeCell ref="A3:B3"/>
    <mergeCell ref="A4:B4"/>
    <mergeCell ref="A5:B5"/>
    <mergeCell ref="E6:G6"/>
    <mergeCell ref="E7:G7"/>
    <mergeCell ref="A6:B7"/>
    <mergeCell ref="C2:K2"/>
    <mergeCell ref="C3:K3"/>
    <mergeCell ref="C4:K4"/>
    <mergeCell ref="A25:K25"/>
    <mergeCell ref="A21:C21"/>
    <mergeCell ref="C19:D19"/>
    <mergeCell ref="C20:D20"/>
    <mergeCell ref="F19:I19"/>
    <mergeCell ref="F20:I20"/>
    <mergeCell ref="A20:B20"/>
    <mergeCell ref="B22:D22"/>
    <mergeCell ref="G22:K22"/>
  </mergeCells>
  <phoneticPr fontId="6" type="noConversion"/>
  <pageMargins left="0.51181102362204722" right="0.23622047244094491" top="0.51181102362204722" bottom="0.15748031496062992" header="0.19685039370078741" footer="0"/>
  <pageSetup paperSize="9" scale="92" orientation="portrait"/>
  <headerFooter alignWithMargins="0">
    <oddHeader>&amp;L&amp;6Bildungsplan zur Verordnung über die berufliche Grundbildung&amp;R&amp;6Anhang 6a: Anforderungen an die Lerndokumentation</oddHeader>
    <oddFooter>&amp;L&amp;6OdA Wald / CODOC&amp;R&amp;6 1. Ausgabe: 30.04.2007</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54283" r:id="rId3" name="Check Box 11">
              <controlPr defaultSize="0" autoFill="0" autoLine="0" autoPict="0">
                <anchor moveWithCells="1">
                  <from>
                    <xdr:col>2</xdr:col>
                    <xdr:colOff>0</xdr:colOff>
                    <xdr:row>4</xdr:row>
                    <xdr:rowOff>177800</xdr:rowOff>
                  </from>
                  <to>
                    <xdr:col>3</xdr:col>
                    <xdr:colOff>482600</xdr:colOff>
                    <xdr:row>5</xdr:row>
                    <xdr:rowOff>203200</xdr:rowOff>
                  </to>
                </anchor>
              </controlPr>
            </control>
          </mc:Choice>
          <mc:Fallback/>
        </mc:AlternateContent>
        <mc:AlternateContent xmlns:mc="http://schemas.openxmlformats.org/markup-compatibility/2006">
          <mc:Choice Requires="x14">
            <control shapeId="54284" r:id="rId4" name="Check Box 12">
              <controlPr defaultSize="0" autoFill="0" autoLine="0" autoPict="0">
                <anchor moveWithCells="1">
                  <from>
                    <xdr:col>4</xdr:col>
                    <xdr:colOff>0</xdr:colOff>
                    <xdr:row>4</xdr:row>
                    <xdr:rowOff>177800</xdr:rowOff>
                  </from>
                  <to>
                    <xdr:col>6</xdr:col>
                    <xdr:colOff>76200</xdr:colOff>
                    <xdr:row>5</xdr:row>
                    <xdr:rowOff>203200</xdr:rowOff>
                  </to>
                </anchor>
              </controlPr>
            </control>
          </mc:Choice>
          <mc:Fallback/>
        </mc:AlternateContent>
        <mc:AlternateContent xmlns:mc="http://schemas.openxmlformats.org/markup-compatibility/2006">
          <mc:Choice Requires="x14">
            <control shapeId="54285" r:id="rId5" name="Check Box 13">
              <controlPr defaultSize="0" autoFill="0" autoLine="0" autoPict="0">
                <anchor moveWithCells="1">
                  <from>
                    <xdr:col>7</xdr:col>
                    <xdr:colOff>0</xdr:colOff>
                    <xdr:row>4</xdr:row>
                    <xdr:rowOff>177800</xdr:rowOff>
                  </from>
                  <to>
                    <xdr:col>8</xdr:col>
                    <xdr:colOff>749300</xdr:colOff>
                    <xdr:row>5</xdr:row>
                    <xdr:rowOff>203200</xdr:rowOff>
                  </to>
                </anchor>
              </controlPr>
            </control>
          </mc:Choice>
          <mc:Fallback/>
        </mc:AlternateContent>
        <mc:AlternateContent xmlns:mc="http://schemas.openxmlformats.org/markup-compatibility/2006">
          <mc:Choice Requires="x14">
            <control shapeId="54286" r:id="rId6" name="Check Box 14">
              <controlPr defaultSize="0" autoFill="0" autoLine="0" autoPict="0">
                <anchor moveWithCells="1">
                  <from>
                    <xdr:col>4</xdr:col>
                    <xdr:colOff>0</xdr:colOff>
                    <xdr:row>5</xdr:row>
                    <xdr:rowOff>203200</xdr:rowOff>
                  </from>
                  <to>
                    <xdr:col>6</xdr:col>
                    <xdr:colOff>76200</xdr:colOff>
                    <xdr:row>6</xdr:row>
                    <xdr:rowOff>203200</xdr:rowOff>
                  </to>
                </anchor>
              </controlPr>
            </control>
          </mc:Choice>
          <mc:Fallback/>
        </mc:AlternateContent>
        <mc:AlternateContent xmlns:mc="http://schemas.openxmlformats.org/markup-compatibility/2006">
          <mc:Choice Requires="x14">
            <control shapeId="54287" r:id="rId7" name="Check Box 15">
              <controlPr defaultSize="0" autoFill="0" autoLine="0" autoPict="0">
                <anchor moveWithCells="1">
                  <from>
                    <xdr:col>2</xdr:col>
                    <xdr:colOff>0</xdr:colOff>
                    <xdr:row>5</xdr:row>
                    <xdr:rowOff>203200</xdr:rowOff>
                  </from>
                  <to>
                    <xdr:col>3</xdr:col>
                    <xdr:colOff>482600</xdr:colOff>
                    <xdr:row>6</xdr:row>
                    <xdr:rowOff>203200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enableFormatConditionsCalculation="0">
    <tabColor theme="7" tint="0.39997558519241921"/>
  </sheetPr>
  <dimension ref="A1:L36"/>
  <sheetViews>
    <sheetView workbookViewId="0">
      <selection sqref="A1:J1"/>
    </sheetView>
  </sheetViews>
  <sheetFormatPr baseColWidth="10" defaultRowHeight="12" x14ac:dyDescent="0"/>
  <cols>
    <col min="1" max="1" width="4.6640625" customWidth="1"/>
    <col min="2" max="2" width="11.6640625" customWidth="1"/>
    <col min="3" max="3" width="5.6640625" customWidth="1"/>
    <col min="4" max="6" width="8.6640625" customWidth="1"/>
    <col min="7" max="8" width="14.6640625" customWidth="1"/>
    <col min="9" max="9" width="8.6640625" customWidth="1"/>
    <col min="10" max="10" width="28.6640625" customWidth="1"/>
    <col min="11" max="11" width="11.5" hidden="1" customWidth="1"/>
    <col min="12" max="12" width="0.83203125" customWidth="1"/>
  </cols>
  <sheetData>
    <row r="1" spans="1:12" ht="22" thickBot="1">
      <c r="A1" s="493" t="s">
        <v>251</v>
      </c>
      <c r="B1" s="494"/>
      <c r="C1" s="495"/>
      <c r="D1" s="495"/>
      <c r="E1" s="495"/>
      <c r="F1" s="495"/>
      <c r="G1" s="495"/>
      <c r="H1" s="495"/>
      <c r="I1" s="495"/>
      <c r="J1" s="496"/>
      <c r="K1" s="240"/>
    </row>
    <row r="2" spans="1:12" ht="24.75" customHeight="1">
      <c r="A2" s="85" t="s">
        <v>74</v>
      </c>
      <c r="B2" s="86"/>
      <c r="C2" s="497" t="str">
        <f>IF('1. S. a'!C2="","",'1. S. a'!C2:K2)</f>
        <v/>
      </c>
      <c r="D2" s="498"/>
      <c r="E2" s="498"/>
      <c r="F2" s="498"/>
      <c r="G2" s="498"/>
      <c r="H2" s="498"/>
      <c r="I2" s="498"/>
      <c r="J2" s="498"/>
      <c r="K2" s="499"/>
      <c r="L2" s="242"/>
    </row>
    <row r="3" spans="1:12" ht="24.75" customHeight="1">
      <c r="A3" s="169" t="s">
        <v>75</v>
      </c>
      <c r="B3" s="88"/>
      <c r="C3" s="442" t="str">
        <f>IF('1. S. a'!C3="","",'1. S. a'!C3:K3)</f>
        <v/>
      </c>
      <c r="D3" s="443"/>
      <c r="E3" s="443"/>
      <c r="F3" s="443"/>
      <c r="G3" s="443"/>
      <c r="H3" s="443"/>
      <c r="I3" s="443"/>
      <c r="J3" s="443"/>
      <c r="K3" s="444"/>
      <c r="L3" s="242"/>
    </row>
    <row r="4" spans="1:12" ht="24.75" customHeight="1">
      <c r="A4" s="169" t="s">
        <v>76</v>
      </c>
      <c r="B4" s="88"/>
      <c r="C4" s="442" t="str">
        <f>IF('1. S. a'!C4="","",'1. S. a'!C4:K4)</f>
        <v/>
      </c>
      <c r="D4" s="443"/>
      <c r="E4" s="443"/>
      <c r="F4" s="443"/>
      <c r="G4" s="443"/>
      <c r="H4" s="443"/>
      <c r="I4" s="443"/>
      <c r="J4" s="443"/>
      <c r="K4" s="444"/>
      <c r="L4" s="242"/>
    </row>
    <row r="5" spans="1:12" ht="24.75" customHeight="1" thickBot="1">
      <c r="A5" s="500" t="s">
        <v>197</v>
      </c>
      <c r="B5" s="501"/>
      <c r="C5" s="90" t="s">
        <v>198</v>
      </c>
      <c r="D5" s="514" t="str">
        <f>IF('Bildungb. 1. S.'!D5:E5="","",'Bildungb. 1. S.'!D5:E5)</f>
        <v/>
      </c>
      <c r="E5" s="515"/>
      <c r="F5" s="143" t="s">
        <v>199</v>
      </c>
      <c r="G5" s="514" t="str">
        <f>IF('Bildungb. 1. S.'!G5:H5="","",'Bildungb. 1. S.'!G5:H5)</f>
        <v/>
      </c>
      <c r="H5" s="515"/>
      <c r="I5" s="91" t="s">
        <v>156</v>
      </c>
      <c r="J5" s="166" t="str">
        <f>IF('Bildungb. 1. S.'!J5="","",'Bildungb. 1. S.'!J5)</f>
        <v/>
      </c>
      <c r="K5" s="241"/>
    </row>
    <row r="6" spans="1:12" ht="14" thickBot="1">
      <c r="A6" s="92" t="s">
        <v>200</v>
      </c>
      <c r="B6" s="92"/>
      <c r="C6" s="93"/>
      <c r="D6" s="93"/>
      <c r="E6" s="94"/>
      <c r="F6" s="93"/>
      <c r="G6" s="93"/>
      <c r="H6" s="93"/>
      <c r="I6" s="95"/>
      <c r="J6" s="96"/>
    </row>
    <row r="7" spans="1:12">
      <c r="A7" s="489" t="s">
        <v>201</v>
      </c>
      <c r="B7" s="490"/>
      <c r="C7" s="491" t="s">
        <v>202</v>
      </c>
      <c r="D7" s="492"/>
      <c r="E7" s="492"/>
      <c r="F7" s="492"/>
      <c r="G7" s="492"/>
      <c r="H7" s="492"/>
      <c r="I7" s="492"/>
      <c r="J7" s="97" t="s">
        <v>203</v>
      </c>
    </row>
    <row r="8" spans="1:12">
      <c r="A8" s="476" t="s">
        <v>204</v>
      </c>
      <c r="B8" s="477"/>
      <c r="C8" s="478" t="s">
        <v>205</v>
      </c>
      <c r="D8" s="479"/>
      <c r="E8" s="479"/>
      <c r="F8" s="479"/>
      <c r="G8" s="479"/>
      <c r="H8" s="479"/>
      <c r="I8" s="479"/>
      <c r="J8" s="98">
        <v>6</v>
      </c>
    </row>
    <row r="9" spans="1:12">
      <c r="A9" s="476" t="s">
        <v>206</v>
      </c>
      <c r="B9" s="477"/>
      <c r="C9" s="478" t="s">
        <v>207</v>
      </c>
      <c r="D9" s="479"/>
      <c r="E9" s="479"/>
      <c r="F9" s="479"/>
      <c r="G9" s="479"/>
      <c r="H9" s="479"/>
      <c r="I9" s="479"/>
      <c r="J9" s="98">
        <v>5</v>
      </c>
    </row>
    <row r="10" spans="1:12">
      <c r="A10" s="476" t="s">
        <v>208</v>
      </c>
      <c r="B10" s="477"/>
      <c r="C10" s="478" t="s">
        <v>209</v>
      </c>
      <c r="D10" s="479"/>
      <c r="E10" s="479"/>
      <c r="F10" s="479"/>
      <c r="G10" s="479"/>
      <c r="H10" s="479"/>
      <c r="I10" s="479"/>
      <c r="J10" s="99">
        <v>4</v>
      </c>
    </row>
    <row r="11" spans="1:12" ht="13" thickBot="1">
      <c r="A11" s="476" t="s">
        <v>210</v>
      </c>
      <c r="B11" s="477"/>
      <c r="C11" s="480" t="s">
        <v>211</v>
      </c>
      <c r="D11" s="481"/>
      <c r="E11" s="481"/>
      <c r="F11" s="481"/>
      <c r="G11" s="481"/>
      <c r="H11" s="481"/>
      <c r="I11" s="481"/>
      <c r="J11" s="100">
        <v>3</v>
      </c>
    </row>
    <row r="12" spans="1:12" ht="27" customHeight="1" thickBot="1">
      <c r="A12" s="482" t="s">
        <v>212</v>
      </c>
      <c r="B12" s="482"/>
      <c r="C12" s="483"/>
      <c r="D12" s="483"/>
      <c r="E12" s="483"/>
      <c r="F12" s="483"/>
      <c r="G12" s="483"/>
      <c r="H12" s="483"/>
      <c r="I12" s="483"/>
      <c r="J12" s="483"/>
    </row>
    <row r="13" spans="1:12" ht="24">
      <c r="A13" s="484" t="s">
        <v>213</v>
      </c>
      <c r="B13" s="485"/>
      <c r="C13" s="486"/>
      <c r="D13" s="101" t="s">
        <v>214</v>
      </c>
      <c r="E13" s="102" t="s">
        <v>215</v>
      </c>
      <c r="F13" s="103" t="s">
        <v>216</v>
      </c>
      <c r="G13" s="487" t="s">
        <v>217</v>
      </c>
      <c r="H13" s="487"/>
      <c r="I13" s="486"/>
      <c r="J13" s="488"/>
    </row>
    <row r="14" spans="1:12" ht="24.75" customHeight="1">
      <c r="A14" s="462"/>
      <c r="B14" s="463"/>
      <c r="C14" s="464"/>
      <c r="D14" s="104"/>
      <c r="E14" s="105">
        <v>3</v>
      </c>
      <c r="F14" s="106" t="str">
        <f>IF(D14="","",IF(D14&gt;6,"Fehler",SUM(D14*E14)))</f>
        <v/>
      </c>
      <c r="G14" s="465" t="s">
        <v>140</v>
      </c>
      <c r="H14" s="465"/>
      <c r="I14" s="465"/>
      <c r="J14" s="466"/>
    </row>
    <row r="15" spans="1:12" ht="24.75" customHeight="1">
      <c r="A15" s="462" t="s">
        <v>219</v>
      </c>
      <c r="B15" s="463"/>
      <c r="C15" s="464"/>
      <c r="D15" s="104"/>
      <c r="E15" s="105">
        <v>1</v>
      </c>
      <c r="F15" s="106" t="str">
        <f>IF(D15="","",IF(D15&gt;6,"Fehler",SUM(D15*E15)))</f>
        <v/>
      </c>
      <c r="G15" s="465"/>
      <c r="H15" s="465"/>
      <c r="I15" s="465"/>
      <c r="J15" s="466"/>
    </row>
    <row r="16" spans="1:12" ht="24.75" customHeight="1">
      <c r="A16" s="462" t="s">
        <v>220</v>
      </c>
      <c r="B16" s="463"/>
      <c r="C16" s="464"/>
      <c r="D16" s="104"/>
      <c r="E16" s="105">
        <v>1</v>
      </c>
      <c r="F16" s="106" t="str">
        <f>IF(D16="","",IF(D16&gt;6,"Fehler",SUM(D16*E16)))</f>
        <v/>
      </c>
      <c r="G16" s="465"/>
      <c r="H16" s="465"/>
      <c r="I16" s="465"/>
      <c r="J16" s="466"/>
    </row>
    <row r="17" spans="1:10" ht="24.75" customHeight="1">
      <c r="A17" s="462" t="s">
        <v>221</v>
      </c>
      <c r="B17" s="463"/>
      <c r="C17" s="464"/>
      <c r="D17" s="104"/>
      <c r="E17" s="105">
        <v>1</v>
      </c>
      <c r="F17" s="106" t="str">
        <f>IF(D17="","",IF(D17&gt;6,"Fehler",SUM(D17*E17)))</f>
        <v/>
      </c>
      <c r="G17" s="465"/>
      <c r="H17" s="465"/>
      <c r="I17" s="465"/>
      <c r="J17" s="466"/>
    </row>
    <row r="18" spans="1:10" ht="24.75" customHeight="1" thickBot="1">
      <c r="A18" s="462" t="s">
        <v>222</v>
      </c>
      <c r="B18" s="463"/>
      <c r="C18" s="464"/>
      <c r="D18" s="106" t="str">
        <f>IF('S. 1 -5'!G21="","",'S. 1 -5'!G21)</f>
        <v/>
      </c>
      <c r="E18" s="107">
        <v>3</v>
      </c>
      <c r="F18" s="106" t="str">
        <f>IF(D18="","",IF(D18&gt;6,"Fehler",SUM(D18*E18)))</f>
        <v/>
      </c>
      <c r="G18" s="469"/>
      <c r="H18" s="469"/>
      <c r="I18" s="469"/>
      <c r="J18" s="470"/>
    </row>
    <row r="19" spans="1:10">
      <c r="A19" s="471" t="s">
        <v>223</v>
      </c>
      <c r="B19" s="471"/>
      <c r="C19" s="471"/>
      <c r="D19" s="471"/>
      <c r="E19" s="471"/>
      <c r="F19" s="471"/>
      <c r="G19" s="471"/>
      <c r="H19" s="471"/>
      <c r="I19" s="471"/>
      <c r="J19" s="471"/>
    </row>
    <row r="20" spans="1:10" ht="14" thickBot="1">
      <c r="A20" s="32" t="s">
        <v>224</v>
      </c>
      <c r="B20" s="32"/>
      <c r="C20" s="108"/>
      <c r="D20" s="109"/>
      <c r="E20" s="109"/>
      <c r="F20" s="110"/>
      <c r="G20" s="110"/>
      <c r="H20" s="110"/>
      <c r="I20" s="32"/>
      <c r="J20" s="111"/>
    </row>
    <row r="21" spans="1:10">
      <c r="A21" s="155" t="s">
        <v>225</v>
      </c>
      <c r="B21" s="156"/>
      <c r="C21" s="114"/>
      <c r="D21" s="156"/>
      <c r="E21" s="156"/>
      <c r="F21" s="114"/>
      <c r="G21" s="114"/>
      <c r="H21" s="157"/>
      <c r="I21" s="116" t="s">
        <v>226</v>
      </c>
      <c r="J21" s="117" t="str">
        <f>IF(SUM(F14:F18)=0,"",SUM(F14:F18))</f>
        <v/>
      </c>
    </row>
    <row r="22" spans="1:10">
      <c r="A22" s="118" t="s">
        <v>227</v>
      </c>
      <c r="B22" s="119"/>
      <c r="C22" s="120"/>
      <c r="D22" s="119"/>
      <c r="E22" s="119"/>
      <c r="F22" s="120"/>
      <c r="G22" s="120"/>
      <c r="H22" s="121"/>
      <c r="I22" s="122" t="s">
        <v>226</v>
      </c>
      <c r="J22" s="123" t="str">
        <f>IF(J21="","",SUM(J21/9))</f>
        <v/>
      </c>
    </row>
    <row r="23" spans="1:10" ht="13" thickBot="1">
      <c r="A23" s="124" t="s">
        <v>228</v>
      </c>
      <c r="B23" s="125"/>
      <c r="C23" s="126"/>
      <c r="D23" s="126"/>
      <c r="E23" s="126"/>
      <c r="F23" s="126"/>
      <c r="G23" s="126"/>
      <c r="H23" s="153"/>
      <c r="I23" s="127" t="s">
        <v>226</v>
      </c>
      <c r="J23" s="128" t="str">
        <f>IF(J21="","",ROUND((J22)*2,0)/2)</f>
        <v/>
      </c>
    </row>
    <row r="24" spans="1:10" ht="13">
      <c r="A24" s="472" t="s">
        <v>229</v>
      </c>
      <c r="B24" s="472"/>
      <c r="C24" s="473"/>
      <c r="D24" s="473"/>
      <c r="E24" s="473"/>
      <c r="F24" s="473"/>
      <c r="G24" s="473"/>
      <c r="H24" s="473"/>
      <c r="I24" s="473"/>
      <c r="J24" s="473"/>
    </row>
    <row r="25" spans="1:10" ht="42" customHeight="1">
      <c r="A25" s="445" t="s">
        <v>230</v>
      </c>
      <c r="B25" s="445"/>
      <c r="C25" s="445"/>
      <c r="D25" s="445"/>
      <c r="E25" s="445"/>
      <c r="F25" s="445"/>
      <c r="G25" s="445"/>
      <c r="H25" s="445"/>
      <c r="I25" s="445"/>
      <c r="J25" s="445"/>
    </row>
    <row r="26" spans="1:10" ht="30" customHeight="1">
      <c r="A26" s="34" t="s">
        <v>231</v>
      </c>
      <c r="B26" s="455" t="str">
        <f>IF('3. S. a'!B21:D21="","",'3. S. a'!B21:D21)</f>
        <v/>
      </c>
      <c r="C26" s="455"/>
      <c r="D26" s="455"/>
      <c r="E26" s="455"/>
      <c r="F26" s="35" t="s">
        <v>243</v>
      </c>
      <c r="G26" s="456" t="str">
        <f>IF('3. S. a'!G21:K21="","",'3. S. a'!G21:K21)</f>
        <v/>
      </c>
      <c r="H26" s="457"/>
      <c r="I26" s="457"/>
      <c r="J26" s="457"/>
    </row>
    <row r="27" spans="1:10" ht="30" customHeight="1">
      <c r="A27" s="34" t="s">
        <v>232</v>
      </c>
      <c r="B27" s="34"/>
      <c r="C27" s="34"/>
      <c r="D27" s="34"/>
      <c r="E27" s="129"/>
      <c r="F27" s="34"/>
      <c r="G27" s="474"/>
      <c r="H27" s="475"/>
      <c r="I27" s="475"/>
      <c r="J27" s="475"/>
    </row>
    <row r="28" spans="1:10" ht="30" customHeight="1">
      <c r="A28" s="34" t="s">
        <v>233</v>
      </c>
      <c r="B28" s="34"/>
      <c r="C28" s="130"/>
      <c r="D28" s="130"/>
      <c r="E28" s="131"/>
      <c r="F28" s="130"/>
      <c r="G28" s="460"/>
      <c r="H28" s="461"/>
      <c r="I28" s="461"/>
      <c r="J28" s="461"/>
    </row>
    <row r="29" spans="1:10" ht="30" customHeight="1">
      <c r="A29" s="458" t="s">
        <v>249</v>
      </c>
      <c r="B29" s="458"/>
      <c r="C29" s="459"/>
      <c r="D29" s="459"/>
      <c r="E29" s="459"/>
      <c r="F29" s="459"/>
      <c r="G29" s="460"/>
      <c r="H29" s="461"/>
      <c r="I29" s="461"/>
      <c r="J29" s="461"/>
    </row>
    <row r="30" spans="1:10" ht="27.75" customHeight="1">
      <c r="A30" s="132" t="s">
        <v>234</v>
      </c>
      <c r="B30" s="132"/>
      <c r="C30" s="133"/>
      <c r="D30" s="132"/>
      <c r="E30" s="132"/>
      <c r="F30" s="133"/>
      <c r="G30" s="134"/>
      <c r="H30" s="134"/>
      <c r="I30" s="132"/>
      <c r="J30" s="135"/>
    </row>
    <row r="31" spans="1:10" ht="62.25" customHeight="1" thickBot="1">
      <c r="A31" s="445" t="s">
        <v>235</v>
      </c>
      <c r="B31" s="445"/>
      <c r="C31" s="445"/>
      <c r="D31" s="445"/>
      <c r="E31" s="446"/>
      <c r="F31" s="446"/>
      <c r="G31" s="446"/>
      <c r="H31" s="446"/>
      <c r="I31" s="446"/>
      <c r="J31" s="446"/>
    </row>
    <row r="32" spans="1:10" ht="28.5" customHeight="1">
      <c r="A32" s="447" t="s">
        <v>236</v>
      </c>
      <c r="B32" s="448"/>
      <c r="C32" s="449"/>
      <c r="D32" s="450" t="s">
        <v>237</v>
      </c>
      <c r="E32" s="451"/>
      <c r="F32" s="451"/>
      <c r="G32" s="451"/>
      <c r="H32" s="451"/>
      <c r="I32" s="451"/>
      <c r="J32" s="452"/>
    </row>
    <row r="33" spans="1:10">
      <c r="A33" s="247" t="s">
        <v>256</v>
      </c>
      <c r="B33" s="244"/>
      <c r="C33" s="244"/>
      <c r="D33" s="440" t="s">
        <v>238</v>
      </c>
      <c r="E33" s="441"/>
      <c r="F33" s="136" t="s">
        <v>250</v>
      </c>
      <c r="G33" s="145"/>
      <c r="H33" s="467" t="s">
        <v>239</v>
      </c>
      <c r="I33" s="468"/>
      <c r="J33" s="137" t="s">
        <v>246</v>
      </c>
    </row>
    <row r="34" spans="1:10">
      <c r="A34" s="243" t="s">
        <v>259</v>
      </c>
      <c r="B34" s="244"/>
      <c r="C34" s="244"/>
      <c r="D34" s="440" t="s">
        <v>240</v>
      </c>
      <c r="E34" s="441"/>
      <c r="F34" s="136" t="s">
        <v>250</v>
      </c>
      <c r="G34" s="145"/>
      <c r="H34" s="453" t="s">
        <v>241</v>
      </c>
      <c r="I34" s="454"/>
      <c r="J34" s="137" t="s">
        <v>246</v>
      </c>
    </row>
    <row r="35" spans="1:10">
      <c r="A35" s="243" t="s">
        <v>257</v>
      </c>
      <c r="B35" s="244"/>
      <c r="C35" s="244"/>
      <c r="D35" s="440" t="s">
        <v>242</v>
      </c>
      <c r="E35" s="441"/>
      <c r="F35" s="136" t="s">
        <v>245</v>
      </c>
      <c r="G35" s="145"/>
      <c r="H35" s="158"/>
      <c r="I35" s="158"/>
      <c r="J35" s="147"/>
    </row>
    <row r="36" spans="1:10" ht="13" thickBot="1">
      <c r="A36" s="245" t="s">
        <v>258</v>
      </c>
      <c r="B36" s="246"/>
      <c r="C36" s="246"/>
      <c r="D36" s="138"/>
      <c r="E36" s="139"/>
      <c r="F36" s="140"/>
      <c r="G36" s="141"/>
      <c r="H36" s="139"/>
      <c r="I36" s="139"/>
      <c r="J36" s="142"/>
    </row>
  </sheetData>
  <mergeCells count="47">
    <mergeCell ref="A7:B7"/>
    <mergeCell ref="C7:I7"/>
    <mergeCell ref="A1:J1"/>
    <mergeCell ref="C2:K2"/>
    <mergeCell ref="A5:B5"/>
    <mergeCell ref="D5:E5"/>
    <mergeCell ref="G5:H5"/>
    <mergeCell ref="A11:B11"/>
    <mergeCell ref="C11:I11"/>
    <mergeCell ref="A12:J12"/>
    <mergeCell ref="A13:C13"/>
    <mergeCell ref="G13:J13"/>
    <mergeCell ref="A8:B8"/>
    <mergeCell ref="C8:I8"/>
    <mergeCell ref="A9:B9"/>
    <mergeCell ref="C9:I9"/>
    <mergeCell ref="A10:B10"/>
    <mergeCell ref="C10:I10"/>
    <mergeCell ref="A16:C16"/>
    <mergeCell ref="G16:J16"/>
    <mergeCell ref="A17:C17"/>
    <mergeCell ref="G17:J17"/>
    <mergeCell ref="A14:C14"/>
    <mergeCell ref="G14:J14"/>
    <mergeCell ref="H33:I33"/>
    <mergeCell ref="G28:J28"/>
    <mergeCell ref="A18:C18"/>
    <mergeCell ref="G18:J18"/>
    <mergeCell ref="A19:J19"/>
    <mergeCell ref="A24:J24"/>
    <mergeCell ref="G27:J27"/>
    <mergeCell ref="D35:E35"/>
    <mergeCell ref="C3:K3"/>
    <mergeCell ref="C4:K4"/>
    <mergeCell ref="A31:J31"/>
    <mergeCell ref="A32:C32"/>
    <mergeCell ref="D32:J32"/>
    <mergeCell ref="D34:E34"/>
    <mergeCell ref="H34:I34"/>
    <mergeCell ref="A25:J25"/>
    <mergeCell ref="B26:E26"/>
    <mergeCell ref="G26:J26"/>
    <mergeCell ref="A29:F29"/>
    <mergeCell ref="G29:J29"/>
    <mergeCell ref="A15:C15"/>
    <mergeCell ref="G15:J15"/>
    <mergeCell ref="D33:E33"/>
  </mergeCells>
  <phoneticPr fontId="13" type="noConversion"/>
  <pageMargins left="0.78740157480314965" right="0.78740157480314965" top="0.55118110236220474" bottom="0.98425196850393704" header="0.51181102362204722" footer="0.51181102362204722"/>
  <pageSetup paperSize="9" scale="69" orientation="portrait"/>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enableFormatConditionsCalculation="0">
    <tabColor theme="6" tint="0.39997558519241921"/>
  </sheetPr>
  <dimension ref="A1:K65"/>
  <sheetViews>
    <sheetView showGridLines="0" workbookViewId="0">
      <selection sqref="A1:K1"/>
    </sheetView>
  </sheetViews>
  <sheetFormatPr baseColWidth="10" defaultColWidth="11.5" defaultRowHeight="12" x14ac:dyDescent="0"/>
  <cols>
    <col min="1" max="1" width="5.6640625" style="10" customWidth="1"/>
    <col min="2" max="2" width="11.6640625" style="10" customWidth="1"/>
    <col min="3" max="4" width="10.6640625" style="10" customWidth="1"/>
    <col min="5" max="5" width="9.33203125" style="11" customWidth="1"/>
    <col min="6" max="6" width="7.5" style="10" customWidth="1"/>
    <col min="7" max="7" width="8.1640625" style="10" customWidth="1"/>
    <col min="8" max="8" width="7.6640625" style="10" customWidth="1"/>
    <col min="9" max="9" width="11.1640625" style="10" customWidth="1"/>
    <col min="10" max="10" width="8.1640625" style="11" customWidth="1"/>
    <col min="11" max="11" width="6.6640625" style="11" customWidth="1"/>
    <col min="12" max="16384" width="11.5" style="10"/>
  </cols>
  <sheetData>
    <row r="1" spans="1:11" s="4" customFormat="1" ht="28.5" customHeight="1" thickBot="1">
      <c r="A1" s="323" t="s">
        <v>88</v>
      </c>
      <c r="B1" s="324"/>
      <c r="C1" s="325"/>
      <c r="D1" s="325"/>
      <c r="E1" s="325"/>
      <c r="F1" s="325"/>
      <c r="G1" s="325"/>
      <c r="H1" s="325"/>
      <c r="I1" s="325"/>
      <c r="J1" s="325"/>
      <c r="K1" s="326"/>
    </row>
    <row r="2" spans="1:11" s="5" customFormat="1" ht="20" customHeight="1">
      <c r="A2" s="340" t="s">
        <v>74</v>
      </c>
      <c r="B2" s="341"/>
      <c r="C2" s="505" t="str">
        <f>IF('1. S. a'!C2:K2="","",'1. S. a'!C2:K2)</f>
        <v/>
      </c>
      <c r="D2" s="506"/>
      <c r="E2" s="506"/>
      <c r="F2" s="506"/>
      <c r="G2" s="506"/>
      <c r="H2" s="506"/>
      <c r="I2" s="506"/>
      <c r="J2" s="506"/>
      <c r="K2" s="507"/>
    </row>
    <row r="3" spans="1:11" s="5" customFormat="1" ht="20" customHeight="1">
      <c r="A3" s="333" t="s">
        <v>75</v>
      </c>
      <c r="B3" s="334"/>
      <c r="C3" s="437" t="str">
        <f>IF('1. S. a'!C3:K3="","",'1. S. a'!C3:K3)</f>
        <v/>
      </c>
      <c r="D3" s="508"/>
      <c r="E3" s="508"/>
      <c r="F3" s="508"/>
      <c r="G3" s="508"/>
      <c r="H3" s="508"/>
      <c r="I3" s="508"/>
      <c r="J3" s="508"/>
      <c r="K3" s="509"/>
    </row>
    <row r="4" spans="1:11" s="5" customFormat="1" ht="20" customHeight="1">
      <c r="A4" s="333" t="s">
        <v>76</v>
      </c>
      <c r="B4" s="334"/>
      <c r="C4" s="437" t="str">
        <f>IF('1. S. a'!C4:K4="","",'1. S. a'!C4:K4)</f>
        <v/>
      </c>
      <c r="D4" s="508"/>
      <c r="E4" s="508"/>
      <c r="F4" s="508"/>
      <c r="G4" s="508"/>
      <c r="H4" s="508"/>
      <c r="I4" s="508"/>
      <c r="J4" s="508"/>
      <c r="K4" s="509"/>
    </row>
    <row r="5" spans="1:11" s="5" customFormat="1" ht="20" customHeight="1" thickBot="1">
      <c r="A5" s="335" t="s">
        <v>77</v>
      </c>
      <c r="B5" s="336"/>
      <c r="C5" s="362"/>
      <c r="D5" s="510"/>
      <c r="E5" s="510"/>
      <c r="F5" s="510"/>
      <c r="G5" s="510"/>
      <c r="H5" s="510"/>
      <c r="I5" s="510"/>
      <c r="J5" s="510"/>
      <c r="K5" s="511"/>
    </row>
    <row r="6" spans="1:11" s="5" customFormat="1" ht="20" customHeight="1" thickBot="1">
      <c r="A6" s="289" t="s">
        <v>79</v>
      </c>
      <c r="B6" s="290"/>
      <c r="C6" s="342" t="s">
        <v>20</v>
      </c>
      <c r="D6" s="343"/>
      <c r="E6" s="370"/>
      <c r="F6" s="370"/>
      <c r="G6" s="370"/>
      <c r="H6" s="370"/>
      <c r="I6" s="370"/>
      <c r="J6" s="370"/>
      <c r="K6" s="371"/>
    </row>
    <row r="7" spans="1:11" s="5" customFormat="1" ht="25.5" customHeight="1" thickBot="1">
      <c r="A7" s="287" t="s">
        <v>80</v>
      </c>
      <c r="B7" s="288"/>
      <c r="C7" s="295" t="s">
        <v>13</v>
      </c>
      <c r="D7" s="295"/>
      <c r="E7" s="295"/>
      <c r="F7" s="295"/>
      <c r="G7" s="295"/>
      <c r="H7" s="295"/>
      <c r="I7" s="295"/>
      <c r="J7" s="295"/>
      <c r="K7" s="306"/>
    </row>
    <row r="8" spans="1:11" s="5" customFormat="1" ht="37.5" customHeight="1" thickBot="1">
      <c r="A8" s="287" t="s">
        <v>132</v>
      </c>
      <c r="B8" s="288"/>
      <c r="C8" s="295" t="s">
        <v>123</v>
      </c>
      <c r="D8" s="295"/>
      <c r="E8" s="40" t="s">
        <v>119</v>
      </c>
      <c r="F8" s="295" t="s">
        <v>22</v>
      </c>
      <c r="G8" s="295"/>
      <c r="H8" s="309"/>
      <c r="I8" s="309"/>
      <c r="J8" s="40" t="s">
        <v>21</v>
      </c>
      <c r="K8" s="41" t="s">
        <v>19</v>
      </c>
    </row>
    <row r="9" spans="1:11" s="5" customFormat="1" ht="45.75" customHeight="1">
      <c r="A9" s="289" t="s">
        <v>50</v>
      </c>
      <c r="B9" s="290"/>
      <c r="C9" s="307" t="s">
        <v>16</v>
      </c>
      <c r="D9" s="307"/>
      <c r="E9" s="14">
        <v>10</v>
      </c>
      <c r="F9" s="367"/>
      <c r="G9" s="367"/>
      <c r="H9" s="367"/>
      <c r="I9" s="367"/>
      <c r="J9" s="25"/>
      <c r="K9" s="37" t="str">
        <f>IF(J9&gt;E9,"Fehler","")</f>
        <v/>
      </c>
    </row>
    <row r="10" spans="1:11" s="5" customFormat="1" ht="45.75" customHeight="1">
      <c r="A10" s="303" t="s">
        <v>15</v>
      </c>
      <c r="B10" s="299"/>
      <c r="C10" s="296" t="s">
        <v>38</v>
      </c>
      <c r="D10" s="296"/>
      <c r="E10" s="15">
        <v>10</v>
      </c>
      <c r="F10" s="368"/>
      <c r="G10" s="368"/>
      <c r="H10" s="369" t="s">
        <v>97</v>
      </c>
      <c r="I10" s="369"/>
      <c r="J10" s="26"/>
      <c r="K10" s="38" t="str">
        <f t="shared" ref="K10:K18" si="0">IF(J10&gt;E10,"Fehler","")</f>
        <v/>
      </c>
    </row>
    <row r="11" spans="1:11" s="5" customFormat="1" ht="45.75" customHeight="1" thickBot="1">
      <c r="A11" s="304"/>
      <c r="B11" s="302"/>
      <c r="C11" s="308" t="s">
        <v>23</v>
      </c>
      <c r="D11" s="308"/>
      <c r="E11" s="16">
        <v>10</v>
      </c>
      <c r="F11" s="365"/>
      <c r="G11" s="365"/>
      <c r="H11" s="366"/>
      <c r="I11" s="366"/>
      <c r="J11" s="27"/>
      <c r="K11" s="39">
        <f>IF(J9&gt;E9,"Fehler",IF(J10&gt;E10,"Fehler",IF(J11&gt;E11,"Fehler",SUM(J9:J11))))</f>
        <v>0</v>
      </c>
    </row>
    <row r="12" spans="1:11" s="5" customFormat="1" ht="45.75" customHeight="1">
      <c r="A12" s="352" t="s">
        <v>70</v>
      </c>
      <c r="B12" s="353"/>
      <c r="C12" s="305" t="s">
        <v>98</v>
      </c>
      <c r="D12" s="305"/>
      <c r="E12" s="17">
        <v>5</v>
      </c>
      <c r="F12" s="379"/>
      <c r="G12" s="379"/>
      <c r="H12" s="383"/>
      <c r="I12" s="383"/>
      <c r="J12" s="28"/>
      <c r="K12" s="37" t="str">
        <f>IF(J12&gt;E12,"Fehler","")</f>
        <v/>
      </c>
    </row>
    <row r="13" spans="1:11" s="5" customFormat="1" ht="45.75" customHeight="1">
      <c r="A13" s="298" t="s">
        <v>129</v>
      </c>
      <c r="B13" s="299"/>
      <c r="C13" s="296" t="s">
        <v>99</v>
      </c>
      <c r="D13" s="296"/>
      <c r="E13" s="15">
        <v>5</v>
      </c>
      <c r="F13" s="368"/>
      <c r="G13" s="368"/>
      <c r="H13" s="369"/>
      <c r="I13" s="369"/>
      <c r="J13" s="26"/>
      <c r="K13" s="38" t="str">
        <f t="shared" si="0"/>
        <v/>
      </c>
    </row>
    <row r="14" spans="1:11" s="5" customFormat="1" ht="45.75" customHeight="1">
      <c r="A14" s="300"/>
      <c r="B14" s="299"/>
      <c r="C14" s="296" t="s">
        <v>100</v>
      </c>
      <c r="D14" s="296"/>
      <c r="E14" s="15">
        <v>5</v>
      </c>
      <c r="F14" s="368"/>
      <c r="G14" s="368"/>
      <c r="H14" s="369"/>
      <c r="I14" s="369"/>
      <c r="J14" s="26"/>
      <c r="K14" s="38" t="str">
        <f t="shared" si="0"/>
        <v/>
      </c>
    </row>
    <row r="15" spans="1:11" s="5" customFormat="1" ht="45.75" customHeight="1" thickBot="1">
      <c r="A15" s="301"/>
      <c r="B15" s="302"/>
      <c r="C15" s="297" t="s">
        <v>101</v>
      </c>
      <c r="D15" s="297"/>
      <c r="E15" s="18">
        <v>5</v>
      </c>
      <c r="F15" s="380"/>
      <c r="G15" s="380"/>
      <c r="H15" s="388"/>
      <c r="I15" s="388"/>
      <c r="J15" s="29"/>
      <c r="K15" s="39">
        <f>IF(J12&gt;E12,"Fehler",IF(J13&gt;E13,"Fehler",IF(J14&gt;E14,"Fehler",IF(J15&gt;E15,"Fehler",SUM(J12:J15)))))</f>
        <v>0</v>
      </c>
    </row>
    <row r="16" spans="1:11" s="5" customFormat="1" ht="45.75" customHeight="1">
      <c r="A16" s="289" t="s">
        <v>24</v>
      </c>
      <c r="B16" s="290"/>
      <c r="C16" s="305" t="s">
        <v>102</v>
      </c>
      <c r="D16" s="305"/>
      <c r="E16" s="17">
        <v>5</v>
      </c>
      <c r="F16" s="384"/>
      <c r="G16" s="385"/>
      <c r="H16" s="386"/>
      <c r="I16" s="387"/>
      <c r="J16" s="28"/>
      <c r="K16" s="37" t="str">
        <f t="shared" si="0"/>
        <v/>
      </c>
    </row>
    <row r="17" spans="1:11" s="5" customFormat="1" ht="45.75" customHeight="1" thickBot="1">
      <c r="A17" s="322" t="s">
        <v>131</v>
      </c>
      <c r="B17" s="302"/>
      <c r="C17" s="308" t="s">
        <v>103</v>
      </c>
      <c r="D17" s="308"/>
      <c r="E17" s="16">
        <v>5</v>
      </c>
      <c r="F17" s="375"/>
      <c r="G17" s="376"/>
      <c r="H17" s="377"/>
      <c r="I17" s="378"/>
      <c r="J17" s="27"/>
      <c r="K17" s="39">
        <f>IF(J16&gt;E16,"Fehler",IF(J17&gt;E17,"Fehler",SUM(J16:J17)))</f>
        <v>0</v>
      </c>
    </row>
    <row r="18" spans="1:11" s="5" customFormat="1" ht="45.75" customHeight="1">
      <c r="A18" s="289" t="s">
        <v>25</v>
      </c>
      <c r="B18" s="290"/>
      <c r="C18" s="305" t="s">
        <v>104</v>
      </c>
      <c r="D18" s="305"/>
      <c r="E18" s="17">
        <v>5</v>
      </c>
      <c r="F18" s="379"/>
      <c r="G18" s="379"/>
      <c r="H18" s="379"/>
      <c r="I18" s="379"/>
      <c r="J18" s="28"/>
      <c r="K18" s="37" t="str">
        <f t="shared" si="0"/>
        <v/>
      </c>
    </row>
    <row r="19" spans="1:11" s="5" customFormat="1" ht="45.75" customHeight="1" thickBot="1">
      <c r="A19" s="322" t="s">
        <v>131</v>
      </c>
      <c r="B19" s="302"/>
      <c r="C19" s="297" t="s">
        <v>105</v>
      </c>
      <c r="D19" s="297"/>
      <c r="E19" s="18">
        <v>5</v>
      </c>
      <c r="F19" s="380"/>
      <c r="G19" s="380"/>
      <c r="H19" s="380"/>
      <c r="I19" s="380"/>
      <c r="J19" s="29"/>
      <c r="K19" s="39">
        <f>IF(J18&gt;E18,"Fehler",IF(J19&gt;E19,"Fehler",SUM(J18:J19)))</f>
        <v>0</v>
      </c>
    </row>
    <row r="20" spans="1:11" s="5" customFormat="1" ht="16.5" customHeight="1" thickBot="1">
      <c r="A20" s="312" t="s">
        <v>26</v>
      </c>
      <c r="B20" s="313"/>
      <c r="C20" s="314"/>
      <c r="D20" s="19" t="s">
        <v>106</v>
      </c>
      <c r="E20" s="319" t="s">
        <v>27</v>
      </c>
      <c r="F20" s="320"/>
      <c r="G20" s="320"/>
      <c r="H20" s="21">
        <f>IF(K11="Fehler","Fehler",IF(K15="Fehler","Fehler",IF(K17="Fehler","Fehler",IF(K19="Fehler","Fehler",SUM(J9:J19)))))</f>
        <v>0</v>
      </c>
      <c r="I20" s="22" t="s">
        <v>29</v>
      </c>
      <c r="J20" s="23" t="s">
        <v>28</v>
      </c>
      <c r="K20" s="24" t="str">
        <f>IF(H20="Fehler","Fehler",IF(SUM(K9:K19)=0,"",ROUND(SUM(((H20/70)*5)+1)*2,0)/2))</f>
        <v/>
      </c>
    </row>
    <row r="21" spans="1:11" s="5" customFormat="1" ht="23" customHeight="1">
      <c r="A21" s="32" t="s">
        <v>2</v>
      </c>
      <c r="B21" s="382"/>
      <c r="C21" s="382"/>
      <c r="D21" s="382"/>
      <c r="E21" s="57"/>
      <c r="F21" s="58" t="s">
        <v>130</v>
      </c>
      <c r="G21" s="381"/>
      <c r="H21" s="381"/>
      <c r="I21" s="381"/>
      <c r="J21" s="381"/>
      <c r="K21" s="381"/>
    </row>
    <row r="22" spans="1:11" s="5" customFormat="1" ht="15" customHeight="1">
      <c r="A22" s="32" t="s">
        <v>71</v>
      </c>
      <c r="B22" s="32"/>
      <c r="C22" s="32"/>
      <c r="D22" s="32"/>
      <c r="E22" s="33"/>
      <c r="F22" s="32" t="s">
        <v>1</v>
      </c>
      <c r="G22" s="32"/>
      <c r="H22" s="32"/>
      <c r="I22" s="32"/>
      <c r="J22" s="33"/>
      <c r="K22" s="33"/>
    </row>
    <row r="23" spans="1:11" s="8" customFormat="1" ht="24.75" customHeight="1">
      <c r="A23" s="30" t="s">
        <v>49</v>
      </c>
      <c r="B23" s="30"/>
      <c r="C23" s="30"/>
      <c r="D23" s="30"/>
      <c r="E23" s="53"/>
      <c r="F23" s="30" t="s">
        <v>0</v>
      </c>
      <c r="G23" s="30"/>
      <c r="H23" s="30"/>
      <c r="I23" s="30"/>
      <c r="J23" s="36"/>
      <c r="K23" s="36"/>
    </row>
    <row r="24" spans="1:11" s="5" customFormat="1" ht="36.75" customHeight="1">
      <c r="A24" s="310" t="s">
        <v>120</v>
      </c>
      <c r="B24" s="310"/>
      <c r="C24" s="311"/>
      <c r="D24" s="311"/>
      <c r="E24" s="311"/>
      <c r="F24" s="311"/>
      <c r="G24" s="311"/>
      <c r="H24" s="311"/>
      <c r="I24" s="311"/>
      <c r="J24" s="311"/>
      <c r="K24" s="311"/>
    </row>
    <row r="25" spans="1:11" s="5" customFormat="1">
      <c r="A25" s="6"/>
      <c r="B25" s="6"/>
      <c r="C25" s="6"/>
      <c r="D25" s="6"/>
      <c r="E25" s="7"/>
      <c r="F25" s="6"/>
      <c r="G25" s="6"/>
      <c r="H25" s="6"/>
      <c r="I25" s="6"/>
      <c r="J25" s="7"/>
      <c r="K25" s="7"/>
    </row>
    <row r="26" spans="1:11" s="5" customFormat="1">
      <c r="A26" s="6"/>
      <c r="B26" s="6"/>
      <c r="C26" s="6"/>
      <c r="D26" s="6"/>
      <c r="E26" s="7"/>
      <c r="F26" s="6"/>
      <c r="G26" s="6"/>
      <c r="H26" s="6"/>
      <c r="I26" s="6"/>
      <c r="J26" s="7"/>
      <c r="K26" s="7"/>
    </row>
    <row r="27" spans="1:11" s="5" customFormat="1">
      <c r="A27" s="6"/>
      <c r="B27" s="6"/>
      <c r="C27" s="6"/>
      <c r="D27" s="6"/>
      <c r="E27" s="7"/>
      <c r="F27" s="6"/>
      <c r="G27" s="6"/>
      <c r="H27" s="6"/>
      <c r="I27" s="6"/>
      <c r="J27" s="7"/>
      <c r="K27" s="7"/>
    </row>
    <row r="28" spans="1:11" s="5" customFormat="1">
      <c r="A28" s="6"/>
      <c r="B28" s="6"/>
      <c r="C28" s="6"/>
      <c r="D28" s="6"/>
      <c r="E28" s="7"/>
      <c r="F28" s="6"/>
      <c r="G28" s="6"/>
      <c r="H28" s="6"/>
      <c r="I28" s="6"/>
      <c r="J28" s="7"/>
      <c r="K28" s="7"/>
    </row>
    <row r="29" spans="1:11" s="5" customFormat="1">
      <c r="A29" s="6"/>
      <c r="B29" s="6"/>
      <c r="C29" s="6"/>
      <c r="D29" s="6"/>
      <c r="E29" s="7"/>
      <c r="F29" s="6"/>
      <c r="G29" s="6"/>
      <c r="H29" s="6"/>
      <c r="I29" s="6"/>
      <c r="J29" s="7"/>
      <c r="K29" s="7"/>
    </row>
    <row r="30" spans="1:11" s="5" customFormat="1">
      <c r="A30" s="6"/>
      <c r="B30" s="6"/>
      <c r="C30" s="6"/>
      <c r="D30" s="6"/>
      <c r="E30" s="7"/>
      <c r="F30" s="6"/>
      <c r="G30" s="6"/>
      <c r="H30" s="6"/>
      <c r="I30" s="6"/>
      <c r="J30" s="7"/>
      <c r="K30" s="7"/>
    </row>
    <row r="31" spans="1:11" s="5" customFormat="1">
      <c r="A31" s="6"/>
      <c r="B31" s="6"/>
      <c r="C31" s="6"/>
      <c r="D31" s="6"/>
      <c r="E31" s="7"/>
      <c r="F31" s="6"/>
      <c r="G31" s="6"/>
      <c r="H31" s="6"/>
      <c r="I31" s="6"/>
      <c r="J31" s="7"/>
      <c r="K31" s="7"/>
    </row>
    <row r="32" spans="1:11" s="5" customFormat="1">
      <c r="A32" s="6"/>
      <c r="B32" s="6"/>
      <c r="C32" s="6"/>
      <c r="D32" s="6"/>
      <c r="E32" s="7"/>
      <c r="F32" s="6"/>
      <c r="G32" s="6"/>
      <c r="H32" s="6"/>
      <c r="I32" s="6"/>
      <c r="J32" s="7"/>
      <c r="K32" s="7"/>
    </row>
    <row r="33" spans="1:11" s="5" customFormat="1">
      <c r="A33" s="6"/>
      <c r="B33" s="6"/>
      <c r="C33" s="6"/>
      <c r="D33" s="6"/>
      <c r="E33" s="7"/>
      <c r="F33" s="6"/>
      <c r="G33" s="6"/>
      <c r="H33" s="6"/>
      <c r="I33" s="6"/>
      <c r="J33" s="7"/>
      <c r="K33" s="7"/>
    </row>
    <row r="34" spans="1:11" s="5" customFormat="1">
      <c r="A34" s="6"/>
      <c r="B34" s="6"/>
      <c r="C34" s="6"/>
      <c r="D34" s="6"/>
      <c r="E34" s="7"/>
      <c r="F34" s="6"/>
      <c r="G34" s="6"/>
      <c r="H34" s="6"/>
      <c r="I34" s="6"/>
      <c r="J34" s="7"/>
      <c r="K34" s="7"/>
    </row>
    <row r="35" spans="1:11" s="5" customFormat="1">
      <c r="A35" s="6"/>
      <c r="B35" s="6"/>
      <c r="C35" s="6"/>
      <c r="D35" s="6"/>
      <c r="E35" s="7"/>
      <c r="F35" s="6"/>
      <c r="G35" s="6"/>
      <c r="H35" s="6"/>
      <c r="I35" s="6"/>
      <c r="J35" s="7"/>
      <c r="K35" s="7"/>
    </row>
    <row r="36" spans="1:11" s="5" customFormat="1">
      <c r="A36" s="6"/>
      <c r="B36" s="6"/>
      <c r="C36" s="6"/>
      <c r="D36" s="6"/>
      <c r="E36" s="7"/>
      <c r="F36" s="6"/>
      <c r="G36" s="6"/>
      <c r="H36" s="6"/>
      <c r="I36" s="6"/>
      <c r="J36" s="7"/>
      <c r="K36" s="7"/>
    </row>
    <row r="37" spans="1:11" s="5" customFormat="1">
      <c r="A37" s="6"/>
      <c r="B37" s="6"/>
      <c r="C37" s="6"/>
      <c r="D37" s="6"/>
      <c r="E37" s="7"/>
      <c r="F37" s="6"/>
      <c r="G37" s="6"/>
      <c r="H37" s="6"/>
      <c r="I37" s="6"/>
      <c r="J37" s="7"/>
      <c r="K37" s="7"/>
    </row>
    <row r="38" spans="1:11" s="5" customFormat="1">
      <c r="A38" s="6"/>
      <c r="B38" s="6"/>
      <c r="C38" s="6"/>
      <c r="D38" s="6"/>
      <c r="E38" s="7"/>
      <c r="F38" s="6"/>
      <c r="G38" s="6"/>
      <c r="H38" s="6"/>
      <c r="I38" s="6"/>
      <c r="J38" s="7"/>
      <c r="K38" s="7"/>
    </row>
    <row r="39" spans="1:11" s="5" customFormat="1">
      <c r="A39" s="6"/>
      <c r="B39" s="6"/>
      <c r="C39" s="6"/>
      <c r="D39" s="6"/>
      <c r="E39" s="7"/>
      <c r="F39" s="6"/>
      <c r="G39" s="6"/>
      <c r="H39" s="6"/>
      <c r="I39" s="6"/>
      <c r="J39" s="7"/>
      <c r="K39" s="7"/>
    </row>
    <row r="40" spans="1:11" s="5" customFormat="1">
      <c r="A40" s="6"/>
      <c r="B40" s="6"/>
      <c r="C40" s="6"/>
      <c r="D40" s="6"/>
      <c r="E40" s="7"/>
      <c r="F40" s="6"/>
      <c r="G40" s="6"/>
      <c r="H40" s="6"/>
      <c r="I40" s="6"/>
      <c r="J40" s="7"/>
      <c r="K40" s="7"/>
    </row>
    <row r="41" spans="1:11" s="5" customFormat="1">
      <c r="A41" s="6"/>
      <c r="B41" s="6"/>
      <c r="C41" s="6"/>
      <c r="D41" s="6"/>
      <c r="E41" s="7"/>
      <c r="F41" s="6"/>
      <c r="G41" s="6"/>
      <c r="H41" s="6"/>
      <c r="I41" s="6"/>
      <c r="J41" s="7"/>
      <c r="K41" s="7"/>
    </row>
    <row r="42" spans="1:11" s="5" customFormat="1">
      <c r="A42" s="6"/>
      <c r="B42" s="6"/>
      <c r="C42" s="6"/>
      <c r="D42" s="6"/>
      <c r="E42" s="7"/>
      <c r="F42" s="6"/>
      <c r="G42" s="6"/>
      <c r="H42" s="6"/>
      <c r="I42" s="6"/>
      <c r="J42" s="7"/>
      <c r="K42" s="7"/>
    </row>
    <row r="43" spans="1:11" s="5" customFormat="1">
      <c r="A43" s="6"/>
      <c r="B43" s="6"/>
      <c r="C43" s="6"/>
      <c r="D43" s="6"/>
      <c r="E43" s="7"/>
      <c r="F43" s="6"/>
      <c r="G43" s="6"/>
      <c r="H43" s="6"/>
      <c r="I43" s="6"/>
      <c r="J43" s="7"/>
      <c r="K43" s="7"/>
    </row>
    <row r="44" spans="1:11" s="5" customFormat="1">
      <c r="A44" s="6"/>
      <c r="B44" s="6"/>
      <c r="C44" s="6"/>
      <c r="D44" s="6"/>
      <c r="E44" s="7"/>
      <c r="F44" s="6"/>
      <c r="G44" s="6"/>
      <c r="H44" s="6"/>
      <c r="I44" s="6"/>
      <c r="J44" s="7"/>
      <c r="K44" s="7"/>
    </row>
    <row r="45" spans="1:11" s="5" customFormat="1">
      <c r="A45" s="6"/>
      <c r="B45" s="6"/>
      <c r="C45" s="6"/>
      <c r="D45" s="6"/>
      <c r="E45" s="7"/>
      <c r="F45" s="6"/>
      <c r="G45" s="6"/>
      <c r="H45" s="6"/>
      <c r="I45" s="6"/>
      <c r="J45" s="7"/>
      <c r="K45" s="7"/>
    </row>
    <row r="46" spans="1:11" s="5" customFormat="1">
      <c r="A46" s="6"/>
      <c r="B46" s="6"/>
      <c r="C46" s="6"/>
      <c r="D46" s="6"/>
      <c r="E46" s="7"/>
      <c r="F46" s="6"/>
      <c r="G46" s="6"/>
      <c r="H46" s="6"/>
      <c r="I46" s="6"/>
      <c r="J46" s="7"/>
      <c r="K46" s="7"/>
    </row>
    <row r="47" spans="1:11" s="5" customFormat="1">
      <c r="A47" s="6"/>
      <c r="B47" s="6"/>
      <c r="C47" s="6"/>
      <c r="D47" s="6"/>
      <c r="E47" s="7"/>
      <c r="F47" s="6"/>
      <c r="G47" s="6"/>
      <c r="H47" s="6"/>
      <c r="I47" s="6"/>
      <c r="J47" s="7"/>
      <c r="K47" s="7"/>
    </row>
    <row r="48" spans="1:11" s="5" customFormat="1">
      <c r="A48" s="6"/>
      <c r="B48" s="6"/>
      <c r="C48" s="6"/>
      <c r="D48" s="6"/>
      <c r="E48" s="7"/>
      <c r="F48" s="6"/>
      <c r="G48" s="6"/>
      <c r="H48" s="6"/>
      <c r="I48" s="6"/>
      <c r="J48" s="7"/>
      <c r="K48" s="7"/>
    </row>
    <row r="49" spans="1:11" s="5" customFormat="1">
      <c r="A49" s="6"/>
      <c r="B49" s="6"/>
      <c r="C49" s="6"/>
      <c r="D49" s="6"/>
      <c r="E49" s="7"/>
      <c r="F49" s="6"/>
      <c r="G49" s="6"/>
      <c r="H49" s="6"/>
      <c r="I49" s="6"/>
      <c r="J49" s="7"/>
      <c r="K49" s="7"/>
    </row>
    <row r="50" spans="1:11" s="5" customFormat="1">
      <c r="A50" s="6"/>
      <c r="B50" s="6"/>
      <c r="C50" s="6"/>
      <c r="D50" s="6"/>
      <c r="E50" s="7"/>
      <c r="F50" s="6"/>
      <c r="G50" s="6"/>
      <c r="H50" s="6"/>
      <c r="I50" s="6"/>
      <c r="J50" s="7"/>
      <c r="K50" s="7"/>
    </row>
    <row r="51" spans="1:11" s="5" customFormat="1">
      <c r="A51" s="6"/>
      <c r="B51" s="6"/>
      <c r="C51" s="6"/>
      <c r="D51" s="6"/>
      <c r="E51" s="7"/>
      <c r="F51" s="6"/>
      <c r="G51" s="6"/>
      <c r="H51" s="6"/>
      <c r="I51" s="6"/>
      <c r="J51" s="7"/>
      <c r="K51" s="7"/>
    </row>
    <row r="52" spans="1:11" s="5" customFormat="1">
      <c r="A52" s="6"/>
      <c r="B52" s="6"/>
      <c r="C52" s="6"/>
      <c r="D52" s="6"/>
      <c r="E52" s="7"/>
      <c r="F52" s="6"/>
      <c r="G52" s="6"/>
      <c r="H52" s="6"/>
      <c r="I52" s="6"/>
      <c r="J52" s="7"/>
      <c r="K52" s="7"/>
    </row>
    <row r="53" spans="1:11" s="5" customFormat="1">
      <c r="E53" s="9"/>
      <c r="J53" s="9"/>
      <c r="K53" s="9"/>
    </row>
    <row r="54" spans="1:11" s="5" customFormat="1">
      <c r="E54" s="9"/>
      <c r="J54" s="9"/>
      <c r="K54" s="9"/>
    </row>
    <row r="55" spans="1:11" s="5" customFormat="1">
      <c r="E55" s="9"/>
      <c r="J55" s="9"/>
      <c r="K55" s="9"/>
    </row>
    <row r="56" spans="1:11" s="5" customFormat="1">
      <c r="E56" s="9"/>
      <c r="J56" s="9"/>
      <c r="K56" s="9"/>
    </row>
    <row r="57" spans="1:11" s="5" customFormat="1">
      <c r="E57" s="9"/>
      <c r="J57" s="9"/>
      <c r="K57" s="9"/>
    </row>
    <row r="58" spans="1:11" s="5" customFormat="1">
      <c r="E58" s="9"/>
      <c r="J58" s="9"/>
      <c r="K58" s="9"/>
    </row>
    <row r="59" spans="1:11" s="5" customFormat="1">
      <c r="E59" s="9"/>
      <c r="J59" s="9"/>
      <c r="K59" s="9"/>
    </row>
    <row r="60" spans="1:11" s="5" customFormat="1">
      <c r="E60" s="9"/>
      <c r="J60" s="9"/>
      <c r="K60" s="9"/>
    </row>
    <row r="61" spans="1:11" s="5" customFormat="1">
      <c r="E61" s="9"/>
      <c r="J61" s="9"/>
      <c r="K61" s="9"/>
    </row>
    <row r="62" spans="1:11" s="5" customFormat="1">
      <c r="E62" s="9"/>
      <c r="J62" s="9"/>
      <c r="K62" s="9"/>
    </row>
    <row r="63" spans="1:11" s="5" customFormat="1">
      <c r="E63" s="9"/>
      <c r="J63" s="9"/>
      <c r="K63" s="9"/>
    </row>
    <row r="64" spans="1:11" s="5" customFormat="1">
      <c r="E64" s="9"/>
      <c r="J64" s="9"/>
      <c r="K64" s="9"/>
    </row>
    <row r="65" spans="5:11" s="5" customFormat="1">
      <c r="E65" s="9"/>
      <c r="J65" s="9"/>
      <c r="K65" s="9"/>
    </row>
  </sheetData>
  <sheetProtection sheet="1" objects="1" scenarios="1" formatCells="0" formatColumns="0" formatRows="0" sort="0" autoFilter="0"/>
  <customSheetViews>
    <customSheetView guid="{0B43FBCB-C830-11DC-8DB8-001B63993140}" showGridLines="0">
      <selection activeCell="C5" sqref="C5:K5"/>
      <pageSetup paperSize="9" scale="92" orientation="portrait"/>
      <headerFooter alignWithMargins="0"/>
    </customSheetView>
  </customSheetViews>
  <mergeCells count="51">
    <mergeCell ref="C5:K5"/>
    <mergeCell ref="C6:K6"/>
    <mergeCell ref="C8:D8"/>
    <mergeCell ref="A8:B8"/>
    <mergeCell ref="A2:B2"/>
    <mergeCell ref="A3:B3"/>
    <mergeCell ref="A4:B4"/>
    <mergeCell ref="A5:B5"/>
    <mergeCell ref="A6:B6"/>
    <mergeCell ref="A7:B7"/>
    <mergeCell ref="F17:I17"/>
    <mergeCell ref="F12:I12"/>
    <mergeCell ref="F13:I13"/>
    <mergeCell ref="C14:D14"/>
    <mergeCell ref="C15:D15"/>
    <mergeCell ref="C16:D16"/>
    <mergeCell ref="F16:I16"/>
    <mergeCell ref="A1:K1"/>
    <mergeCell ref="C13:D13"/>
    <mergeCell ref="F14:I14"/>
    <mergeCell ref="F15:I15"/>
    <mergeCell ref="F9:I9"/>
    <mergeCell ref="F10:I10"/>
    <mergeCell ref="F8:I8"/>
    <mergeCell ref="C12:D12"/>
    <mergeCell ref="A12:B12"/>
    <mergeCell ref="A13:B15"/>
    <mergeCell ref="F11:I11"/>
    <mergeCell ref="C7:K7"/>
    <mergeCell ref="C9:D9"/>
    <mergeCell ref="C2:K2"/>
    <mergeCell ref="C3:K3"/>
    <mergeCell ref="C4:K4"/>
    <mergeCell ref="A9:B9"/>
    <mergeCell ref="A10:B11"/>
    <mergeCell ref="A16:B16"/>
    <mergeCell ref="C17:D17"/>
    <mergeCell ref="C10:D10"/>
    <mergeCell ref="C11:D11"/>
    <mergeCell ref="A17:B17"/>
    <mergeCell ref="A24:K24"/>
    <mergeCell ref="A20:C20"/>
    <mergeCell ref="C18:D18"/>
    <mergeCell ref="C19:D19"/>
    <mergeCell ref="F18:I18"/>
    <mergeCell ref="F19:I19"/>
    <mergeCell ref="A19:B19"/>
    <mergeCell ref="A18:B18"/>
    <mergeCell ref="E20:G20"/>
    <mergeCell ref="B21:D21"/>
    <mergeCell ref="G21:K21"/>
  </mergeCells>
  <phoneticPr fontId="6" type="noConversion"/>
  <pageMargins left="0.51181102362204722" right="0.23622047244094491" top="0.51181102362204722" bottom="0.15748031496062992" header="0.19685039370078741" footer="0"/>
  <pageSetup paperSize="9" scale="92" orientation="portrait"/>
  <headerFooter alignWithMargins="0">
    <oddHeader>&amp;L&amp;6Bildungsplan zur Verordnung über die berufliche Grundbildung&amp;R&amp;6Anhang 6a: Anforderungen an die Lerndokumentation</oddHeader>
    <oddFooter>&amp;L&amp;6OdA Wald / CODOC&amp;R&amp;6 1. Ausgabe: 30.04.2007</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55297" r:id="rId3" name="Check Box 1">
              <controlPr defaultSize="0" autoLine="0" autoPict="0">
                <anchor moveWithCells="1">
                  <from>
                    <xdr:col>2</xdr:col>
                    <xdr:colOff>50800</xdr:colOff>
                    <xdr:row>5</xdr:row>
                    <xdr:rowOff>25400</xdr:rowOff>
                  </from>
                  <to>
                    <xdr:col>2</xdr:col>
                    <xdr:colOff>330200</xdr:colOff>
                    <xdr:row>5</xdr:row>
                    <xdr:rowOff>228600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enableFormatConditionsCalculation="0">
    <tabColor theme="6" tint="0.39997558519241921"/>
  </sheetPr>
  <dimension ref="A1:K66"/>
  <sheetViews>
    <sheetView showGridLines="0" workbookViewId="0">
      <selection sqref="A1:K1"/>
    </sheetView>
  </sheetViews>
  <sheetFormatPr baseColWidth="10" defaultColWidth="11.5" defaultRowHeight="12" x14ac:dyDescent="0"/>
  <cols>
    <col min="1" max="1" width="5.6640625" style="10" customWidth="1"/>
    <col min="2" max="2" width="10.5" style="10" customWidth="1"/>
    <col min="3" max="4" width="10.6640625" style="10" customWidth="1"/>
    <col min="5" max="5" width="9.33203125" style="11" customWidth="1"/>
    <col min="6" max="6" width="7.5" style="10" customWidth="1"/>
    <col min="7" max="7" width="8.1640625" style="10" customWidth="1"/>
    <col min="8" max="8" width="6.6640625" style="10" customWidth="1"/>
    <col min="9" max="9" width="13" style="10" customWidth="1"/>
    <col min="10" max="10" width="8.5" style="11" customWidth="1"/>
    <col min="11" max="11" width="6.5" style="11" customWidth="1"/>
    <col min="12" max="16384" width="11.5" style="10"/>
  </cols>
  <sheetData>
    <row r="1" spans="1:11" s="4" customFormat="1" ht="28.5" customHeight="1" thickBot="1">
      <c r="A1" s="323" t="s">
        <v>89</v>
      </c>
      <c r="B1" s="324"/>
      <c r="C1" s="324"/>
      <c r="D1" s="324"/>
      <c r="E1" s="324"/>
      <c r="F1" s="324"/>
      <c r="G1" s="324"/>
      <c r="H1" s="324"/>
      <c r="I1" s="324"/>
      <c r="J1" s="324"/>
      <c r="K1" s="423"/>
    </row>
    <row r="2" spans="1:11" s="5" customFormat="1" ht="15" customHeight="1">
      <c r="A2" s="340" t="s">
        <v>74</v>
      </c>
      <c r="B2" s="431"/>
      <c r="C2" s="437" t="str">
        <f>IF('1. S. a'!C2:K2="","",'1. S. a'!C2:K2)</f>
        <v/>
      </c>
      <c r="D2" s="438"/>
      <c r="E2" s="438"/>
      <c r="F2" s="438"/>
      <c r="G2" s="438"/>
      <c r="H2" s="438"/>
      <c r="I2" s="438"/>
      <c r="J2" s="438"/>
      <c r="K2" s="439"/>
    </row>
    <row r="3" spans="1:11" s="5" customFormat="1" ht="15" customHeight="1">
      <c r="A3" s="333" t="s">
        <v>75</v>
      </c>
      <c r="B3" s="435"/>
      <c r="C3" s="437" t="str">
        <f>IF('1. S. a'!C3:K3="","",'1. S. a'!C3:K3)</f>
        <v/>
      </c>
      <c r="D3" s="438"/>
      <c r="E3" s="438"/>
      <c r="F3" s="438"/>
      <c r="G3" s="438"/>
      <c r="H3" s="438"/>
      <c r="I3" s="438"/>
      <c r="J3" s="438"/>
      <c r="K3" s="439"/>
    </row>
    <row r="4" spans="1:11" s="5" customFormat="1" ht="15" customHeight="1">
      <c r="A4" s="333" t="s">
        <v>76</v>
      </c>
      <c r="B4" s="435"/>
      <c r="C4" s="437" t="str">
        <f>IF('1. S. a'!C4:K4="","",'1. S. a'!C4:K4)</f>
        <v/>
      </c>
      <c r="D4" s="438"/>
      <c r="E4" s="438"/>
      <c r="F4" s="438"/>
      <c r="G4" s="438"/>
      <c r="H4" s="438"/>
      <c r="I4" s="438"/>
      <c r="J4" s="438"/>
      <c r="K4" s="439"/>
    </row>
    <row r="5" spans="1:11" s="5" customFormat="1" ht="15" customHeight="1" thickBot="1">
      <c r="A5" s="335" t="s">
        <v>77</v>
      </c>
      <c r="B5" s="436"/>
      <c r="C5" s="362"/>
      <c r="D5" s="395"/>
      <c r="E5" s="395"/>
      <c r="F5" s="395"/>
      <c r="G5" s="395"/>
      <c r="H5" s="395"/>
      <c r="I5" s="395"/>
      <c r="J5" s="395"/>
      <c r="K5" s="516"/>
    </row>
    <row r="6" spans="1:11" s="5" customFormat="1" ht="17" customHeight="1">
      <c r="A6" s="289" t="s">
        <v>79</v>
      </c>
      <c r="B6" s="414"/>
      <c r="C6" s="424" t="b">
        <v>0</v>
      </c>
      <c r="D6" s="428"/>
      <c r="E6" s="424" t="b">
        <v>0</v>
      </c>
      <c r="F6" s="425"/>
      <c r="G6" s="428"/>
      <c r="H6" s="424" t="b">
        <v>0</v>
      </c>
      <c r="I6" s="425"/>
      <c r="J6" s="425"/>
      <c r="K6" s="12"/>
    </row>
    <row r="7" spans="1:11" s="5" customFormat="1" ht="17" customHeight="1" thickBot="1">
      <c r="A7" s="433"/>
      <c r="B7" s="434"/>
      <c r="C7" s="429" t="b">
        <v>0</v>
      </c>
      <c r="D7" s="430"/>
      <c r="E7" s="429" t="b">
        <v>0</v>
      </c>
      <c r="F7" s="432"/>
      <c r="G7" s="430"/>
      <c r="H7" s="426"/>
      <c r="I7" s="427"/>
      <c r="J7" s="427"/>
      <c r="K7" s="13"/>
    </row>
    <row r="8" spans="1:11" s="5" customFormat="1" ht="25.5" customHeight="1" thickBot="1">
      <c r="A8" s="287" t="s">
        <v>80</v>
      </c>
      <c r="B8" s="398"/>
      <c r="C8" s="397" t="s">
        <v>13</v>
      </c>
      <c r="D8" s="401"/>
      <c r="E8" s="401"/>
      <c r="F8" s="401"/>
      <c r="G8" s="401"/>
      <c r="H8" s="401"/>
      <c r="I8" s="401"/>
      <c r="J8" s="401"/>
      <c r="K8" s="413"/>
    </row>
    <row r="9" spans="1:11" s="5" customFormat="1" ht="37.5" customHeight="1" thickBot="1">
      <c r="A9" s="287" t="s">
        <v>132</v>
      </c>
      <c r="B9" s="398"/>
      <c r="C9" s="397" t="s">
        <v>123</v>
      </c>
      <c r="D9" s="398"/>
      <c r="E9" s="40" t="s">
        <v>119</v>
      </c>
      <c r="F9" s="397" t="s">
        <v>22</v>
      </c>
      <c r="G9" s="401"/>
      <c r="H9" s="401"/>
      <c r="I9" s="398"/>
      <c r="J9" s="40" t="s">
        <v>21</v>
      </c>
      <c r="K9" s="41" t="s">
        <v>19</v>
      </c>
    </row>
    <row r="10" spans="1:11" s="5" customFormat="1" ht="45.75" customHeight="1">
      <c r="A10" s="289" t="s">
        <v>35</v>
      </c>
      <c r="B10" s="414"/>
      <c r="C10" s="399" t="s">
        <v>16</v>
      </c>
      <c r="D10" s="400"/>
      <c r="E10" s="14">
        <v>10</v>
      </c>
      <c r="F10" s="410"/>
      <c r="G10" s="411"/>
      <c r="H10" s="411"/>
      <c r="I10" s="412"/>
      <c r="J10" s="25"/>
      <c r="K10" s="37" t="str">
        <f>IF(J10&gt;E10,"Fehler","")</f>
        <v/>
      </c>
    </row>
    <row r="11" spans="1:11" s="5" customFormat="1" ht="45.75" customHeight="1">
      <c r="A11" s="303" t="s">
        <v>15</v>
      </c>
      <c r="B11" s="418"/>
      <c r="C11" s="405" t="s">
        <v>38</v>
      </c>
      <c r="D11" s="406"/>
      <c r="E11" s="15">
        <v>10</v>
      </c>
      <c r="F11" s="402"/>
      <c r="G11" s="403"/>
      <c r="H11" s="403" t="s">
        <v>97</v>
      </c>
      <c r="I11" s="404"/>
      <c r="J11" s="26"/>
      <c r="K11" s="38" t="str">
        <f t="shared" ref="K11:K19" si="0">IF(J11&gt;E11,"Fehler","")</f>
        <v/>
      </c>
    </row>
    <row r="12" spans="1:11" s="5" customFormat="1" ht="45.75" customHeight="1" thickBot="1">
      <c r="A12" s="322"/>
      <c r="B12" s="415"/>
      <c r="C12" s="389" t="s">
        <v>23</v>
      </c>
      <c r="D12" s="390"/>
      <c r="E12" s="16">
        <v>10</v>
      </c>
      <c r="F12" s="394"/>
      <c r="G12" s="395"/>
      <c r="H12" s="395"/>
      <c r="I12" s="396"/>
      <c r="J12" s="27"/>
      <c r="K12" s="39">
        <f>IF(J10&gt;E10,"Fehler",IF(J11&gt;E11,"Fehler",IF(J12&gt;E12,"Fehler",SUM(J10:J12))))</f>
        <v>0</v>
      </c>
    </row>
    <row r="13" spans="1:11" s="5" customFormat="1" ht="45.75" customHeight="1">
      <c r="A13" s="352" t="s">
        <v>70</v>
      </c>
      <c r="B13" s="419"/>
      <c r="C13" s="399" t="s">
        <v>98</v>
      </c>
      <c r="D13" s="400"/>
      <c r="E13" s="17">
        <v>5</v>
      </c>
      <c r="F13" s="407"/>
      <c r="G13" s="408"/>
      <c r="H13" s="408"/>
      <c r="I13" s="409"/>
      <c r="J13" s="28"/>
      <c r="K13" s="37" t="str">
        <f>IF(J13&gt;E13,"Fehler","")</f>
        <v/>
      </c>
    </row>
    <row r="14" spans="1:11" s="5" customFormat="1" ht="45.75" customHeight="1">
      <c r="A14" s="298" t="s">
        <v>129</v>
      </c>
      <c r="B14" s="416"/>
      <c r="C14" s="405" t="s">
        <v>99</v>
      </c>
      <c r="D14" s="406"/>
      <c r="E14" s="15">
        <v>5</v>
      </c>
      <c r="F14" s="402"/>
      <c r="G14" s="403"/>
      <c r="H14" s="403"/>
      <c r="I14" s="404"/>
      <c r="J14" s="26"/>
      <c r="K14" s="38" t="str">
        <f t="shared" si="0"/>
        <v/>
      </c>
    </row>
    <row r="15" spans="1:11" s="5" customFormat="1" ht="45.75" customHeight="1">
      <c r="A15" s="298"/>
      <c r="B15" s="416"/>
      <c r="C15" s="405" t="s">
        <v>100</v>
      </c>
      <c r="D15" s="406"/>
      <c r="E15" s="15">
        <v>5</v>
      </c>
      <c r="F15" s="402"/>
      <c r="G15" s="403"/>
      <c r="H15" s="403"/>
      <c r="I15" s="404"/>
      <c r="J15" s="26"/>
      <c r="K15" s="38" t="str">
        <f t="shared" si="0"/>
        <v/>
      </c>
    </row>
    <row r="16" spans="1:11" s="5" customFormat="1" ht="45.75" customHeight="1" thickBot="1">
      <c r="A16" s="304"/>
      <c r="B16" s="417"/>
      <c r="C16" s="389" t="s">
        <v>101</v>
      </c>
      <c r="D16" s="390"/>
      <c r="E16" s="18">
        <v>5</v>
      </c>
      <c r="F16" s="394"/>
      <c r="G16" s="395"/>
      <c r="H16" s="395"/>
      <c r="I16" s="396"/>
      <c r="J16" s="29"/>
      <c r="K16" s="39">
        <f>IF(J13&gt;E13,"Fehler",IF(J14&gt;E14,"Fehler",IF(J15&gt;E15,"Fehler",IF(J16&gt;E16,"Fehler",SUM(J13:J16)))))</f>
        <v>0</v>
      </c>
    </row>
    <row r="17" spans="1:11" s="5" customFormat="1" ht="45.75" customHeight="1">
      <c r="A17" s="289" t="s">
        <v>24</v>
      </c>
      <c r="B17" s="414"/>
      <c r="C17" s="399" t="s">
        <v>102</v>
      </c>
      <c r="D17" s="400"/>
      <c r="E17" s="17">
        <v>5</v>
      </c>
      <c r="F17" s="407"/>
      <c r="G17" s="408"/>
      <c r="H17" s="408"/>
      <c r="I17" s="409"/>
      <c r="J17" s="28"/>
      <c r="K17" s="37" t="str">
        <f t="shared" si="0"/>
        <v/>
      </c>
    </row>
    <row r="18" spans="1:11" s="5" customFormat="1" ht="45.75" customHeight="1" thickBot="1">
      <c r="A18" s="322" t="s">
        <v>131</v>
      </c>
      <c r="B18" s="415"/>
      <c r="C18" s="389" t="s">
        <v>103</v>
      </c>
      <c r="D18" s="390"/>
      <c r="E18" s="16">
        <v>5</v>
      </c>
      <c r="F18" s="394"/>
      <c r="G18" s="395"/>
      <c r="H18" s="395"/>
      <c r="I18" s="396"/>
      <c r="J18" s="27"/>
      <c r="K18" s="39">
        <f>IF(J17&gt;E17,"Fehler",IF(J18&gt;E18,"Fehler",SUM(J17:J18)))</f>
        <v>0</v>
      </c>
    </row>
    <row r="19" spans="1:11" s="5" customFormat="1" ht="45.75" customHeight="1">
      <c r="A19" s="289" t="s">
        <v>25</v>
      </c>
      <c r="B19" s="414"/>
      <c r="C19" s="399" t="s">
        <v>104</v>
      </c>
      <c r="D19" s="400"/>
      <c r="E19" s="17">
        <v>5</v>
      </c>
      <c r="F19" s="407"/>
      <c r="G19" s="408"/>
      <c r="H19" s="408"/>
      <c r="I19" s="409"/>
      <c r="J19" s="28"/>
      <c r="K19" s="37" t="str">
        <f t="shared" si="0"/>
        <v/>
      </c>
    </row>
    <row r="20" spans="1:11" s="5" customFormat="1" ht="45.75" customHeight="1" thickBot="1">
      <c r="A20" s="322" t="s">
        <v>131</v>
      </c>
      <c r="B20" s="415"/>
      <c r="C20" s="389" t="s">
        <v>105</v>
      </c>
      <c r="D20" s="390"/>
      <c r="E20" s="18">
        <v>5</v>
      </c>
      <c r="F20" s="394"/>
      <c r="G20" s="395"/>
      <c r="H20" s="395"/>
      <c r="I20" s="396"/>
      <c r="J20" s="29"/>
      <c r="K20" s="39">
        <f>IF(J19&gt;E19,"Fehler",IF(J20&gt;E20,"Fehler",SUM(J19:J20)))</f>
        <v>0</v>
      </c>
    </row>
    <row r="21" spans="1:11" s="5" customFormat="1" ht="16.5" customHeight="1" thickBot="1">
      <c r="A21" s="312" t="s">
        <v>26</v>
      </c>
      <c r="B21" s="313"/>
      <c r="C21" s="313"/>
      <c r="D21" s="19" t="s">
        <v>106</v>
      </c>
      <c r="E21" s="319" t="s">
        <v>27</v>
      </c>
      <c r="F21" s="313"/>
      <c r="G21" s="313"/>
      <c r="H21" s="21">
        <f>IF(K12="Fehler","Fehler",IF(K16="Fehler","Fehler",IF(K18="Fehler","Fehler",IF(K20="Fehler","Fehler",SUM(J10:J20)))))</f>
        <v>0</v>
      </c>
      <c r="I21" s="22" t="s">
        <v>29</v>
      </c>
      <c r="J21" s="23" t="s">
        <v>28</v>
      </c>
      <c r="K21" s="24" t="str">
        <f>IF(H21="Fehler","Fehler",IF(SUM(K10:K20)=0,"",ROUND(SUM(((H21/70)*5)+1)*2,0)/2))</f>
        <v/>
      </c>
    </row>
    <row r="22" spans="1:11" s="5" customFormat="1" ht="26.25" customHeight="1">
      <c r="A22" s="32" t="s">
        <v>2</v>
      </c>
      <c r="B22" s="420" t="str">
        <f>IF('4. S. a'!B21:D21="","",'4. S. a'!B21:D21)</f>
        <v/>
      </c>
      <c r="C22" s="420"/>
      <c r="D22" s="420"/>
      <c r="E22" s="57"/>
      <c r="F22" s="58" t="s">
        <v>130</v>
      </c>
      <c r="G22" s="513" t="str">
        <f>IF('4. S. a'!G21:K21="","",'4. S. a'!G21:K21)</f>
        <v/>
      </c>
      <c r="H22" s="513"/>
      <c r="I22" s="513"/>
      <c r="J22" s="513"/>
      <c r="K22" s="513"/>
    </row>
    <row r="23" spans="1:11" s="5" customFormat="1" ht="15" customHeight="1">
      <c r="A23" s="32" t="s">
        <v>71</v>
      </c>
      <c r="B23" s="32"/>
      <c r="C23" s="32"/>
      <c r="D23" s="32"/>
      <c r="E23" s="33"/>
      <c r="F23" s="32" t="s">
        <v>1</v>
      </c>
      <c r="G23" s="32"/>
      <c r="H23" s="32"/>
      <c r="I23" s="32"/>
      <c r="J23" s="33"/>
      <c r="K23" s="33"/>
    </row>
    <row r="24" spans="1:11" s="8" customFormat="1" ht="24.75" customHeight="1">
      <c r="A24" s="30" t="s">
        <v>49</v>
      </c>
      <c r="B24" s="30"/>
      <c r="C24" s="30"/>
      <c r="D24" s="30"/>
      <c r="E24" s="53"/>
      <c r="F24" s="30" t="s">
        <v>0</v>
      </c>
      <c r="G24" s="30"/>
      <c r="H24" s="30"/>
      <c r="I24" s="30"/>
      <c r="J24" s="36"/>
      <c r="K24" s="36"/>
    </row>
    <row r="25" spans="1:11" s="5" customFormat="1" ht="36.75" customHeight="1">
      <c r="A25" s="310" t="s">
        <v>120</v>
      </c>
      <c r="B25" s="310"/>
      <c r="C25" s="310"/>
      <c r="D25" s="310"/>
      <c r="E25" s="310"/>
      <c r="F25" s="310"/>
      <c r="G25" s="310"/>
      <c r="H25" s="310"/>
      <c r="I25" s="310"/>
      <c r="J25" s="310"/>
      <c r="K25" s="310"/>
    </row>
    <row r="26" spans="1:11" s="5" customFormat="1">
      <c r="A26" s="6"/>
      <c r="B26" s="6"/>
      <c r="C26" s="6"/>
      <c r="D26" s="6"/>
      <c r="E26" s="7"/>
      <c r="F26" s="6"/>
      <c r="G26" s="6"/>
      <c r="H26" s="6"/>
      <c r="I26" s="6"/>
      <c r="J26" s="7"/>
      <c r="K26" s="7"/>
    </row>
    <row r="27" spans="1:11" s="5" customFormat="1">
      <c r="A27" s="6"/>
      <c r="B27" s="6"/>
      <c r="C27" s="6"/>
      <c r="D27" s="6"/>
      <c r="E27" s="7"/>
      <c r="F27" s="6"/>
      <c r="G27" s="6"/>
      <c r="H27" s="6"/>
      <c r="I27" s="6"/>
      <c r="J27" s="7"/>
      <c r="K27" s="7"/>
    </row>
    <row r="28" spans="1:11" s="5" customFormat="1">
      <c r="A28" s="6"/>
      <c r="B28" s="6"/>
      <c r="C28" s="6"/>
      <c r="D28" s="6"/>
      <c r="E28" s="7"/>
      <c r="F28" s="6"/>
      <c r="G28" s="6"/>
      <c r="H28" s="6"/>
      <c r="I28" s="6"/>
      <c r="J28" s="7"/>
      <c r="K28" s="7"/>
    </row>
    <row r="29" spans="1:11" s="5" customFormat="1">
      <c r="A29" s="6"/>
      <c r="B29" s="6"/>
      <c r="C29" s="6"/>
      <c r="D29" s="6"/>
      <c r="E29" s="7"/>
      <c r="F29" s="6"/>
      <c r="G29" s="6"/>
      <c r="H29" s="6"/>
      <c r="I29" s="6"/>
      <c r="J29" s="7"/>
      <c r="K29" s="7"/>
    </row>
    <row r="30" spans="1:11" s="5" customFormat="1">
      <c r="A30" s="6"/>
      <c r="B30" s="6"/>
      <c r="C30" s="6"/>
      <c r="D30" s="6"/>
      <c r="E30" s="7"/>
      <c r="F30" s="6"/>
      <c r="G30" s="6"/>
      <c r="H30" s="6"/>
      <c r="I30" s="6"/>
      <c r="J30" s="7"/>
      <c r="K30" s="7"/>
    </row>
    <row r="31" spans="1:11" s="5" customFormat="1">
      <c r="A31" s="6"/>
      <c r="B31" s="6"/>
      <c r="C31" s="6"/>
      <c r="D31" s="6"/>
      <c r="E31" s="7"/>
      <c r="F31" s="6"/>
      <c r="G31" s="6"/>
      <c r="H31" s="6"/>
      <c r="I31" s="6"/>
      <c r="J31" s="7"/>
      <c r="K31" s="7"/>
    </row>
    <row r="32" spans="1:11" s="5" customFormat="1">
      <c r="A32" s="6"/>
      <c r="B32" s="6"/>
      <c r="C32" s="6"/>
      <c r="D32" s="6"/>
      <c r="E32" s="7"/>
      <c r="F32" s="6"/>
      <c r="G32" s="6"/>
      <c r="H32" s="6"/>
      <c r="I32" s="6"/>
      <c r="J32" s="7"/>
      <c r="K32" s="7"/>
    </row>
    <row r="33" spans="1:11" s="5" customFormat="1">
      <c r="A33" s="6"/>
      <c r="B33" s="6"/>
      <c r="C33" s="6"/>
      <c r="D33" s="6"/>
      <c r="E33" s="7"/>
      <c r="F33" s="6"/>
      <c r="G33" s="6"/>
      <c r="H33" s="6"/>
      <c r="I33" s="6"/>
      <c r="J33" s="7"/>
      <c r="K33" s="7"/>
    </row>
    <row r="34" spans="1:11" s="5" customFormat="1">
      <c r="A34" s="6"/>
      <c r="B34" s="6"/>
      <c r="C34" s="6"/>
      <c r="D34" s="6"/>
      <c r="E34" s="7"/>
      <c r="F34" s="6"/>
      <c r="G34" s="6"/>
      <c r="H34" s="6"/>
      <c r="I34" s="6"/>
      <c r="J34" s="7"/>
      <c r="K34" s="7"/>
    </row>
    <row r="35" spans="1:11" s="5" customFormat="1">
      <c r="A35" s="6"/>
      <c r="B35" s="6"/>
      <c r="C35" s="6"/>
      <c r="D35" s="6"/>
      <c r="E35" s="7"/>
      <c r="F35" s="6"/>
      <c r="G35" s="6"/>
      <c r="H35" s="6"/>
      <c r="I35" s="6"/>
      <c r="J35" s="7"/>
      <c r="K35" s="7"/>
    </row>
    <row r="36" spans="1:11" s="5" customFormat="1">
      <c r="A36" s="6"/>
      <c r="B36" s="6"/>
      <c r="C36" s="6"/>
      <c r="D36" s="6"/>
      <c r="E36" s="7"/>
      <c r="F36" s="6"/>
      <c r="G36" s="6"/>
      <c r="H36" s="6"/>
      <c r="I36" s="6"/>
      <c r="J36" s="7"/>
      <c r="K36" s="7"/>
    </row>
    <row r="37" spans="1:11" s="5" customFormat="1">
      <c r="A37" s="6"/>
      <c r="B37" s="6"/>
      <c r="C37" s="6"/>
      <c r="D37" s="6"/>
      <c r="E37" s="7"/>
      <c r="F37" s="6"/>
      <c r="G37" s="6"/>
      <c r="H37" s="6"/>
      <c r="I37" s="6"/>
      <c r="J37" s="7"/>
      <c r="K37" s="7"/>
    </row>
    <row r="38" spans="1:11" s="5" customFormat="1">
      <c r="A38" s="6"/>
      <c r="B38" s="6"/>
      <c r="C38" s="6"/>
      <c r="D38" s="6"/>
      <c r="E38" s="7"/>
      <c r="F38" s="6"/>
      <c r="G38" s="6"/>
      <c r="H38" s="6"/>
      <c r="I38" s="6"/>
      <c r="J38" s="7"/>
      <c r="K38" s="7"/>
    </row>
    <row r="39" spans="1:11" s="5" customFormat="1">
      <c r="A39" s="6"/>
      <c r="B39" s="6"/>
      <c r="C39" s="6"/>
      <c r="D39" s="6"/>
      <c r="E39" s="7"/>
      <c r="F39" s="6"/>
      <c r="G39" s="6"/>
      <c r="H39" s="6"/>
      <c r="I39" s="6"/>
      <c r="J39" s="7"/>
      <c r="K39" s="7"/>
    </row>
    <row r="40" spans="1:11" s="5" customFormat="1">
      <c r="A40" s="6"/>
      <c r="B40" s="6"/>
      <c r="C40" s="6"/>
      <c r="D40" s="6"/>
      <c r="E40" s="7"/>
      <c r="F40" s="6"/>
      <c r="G40" s="6"/>
      <c r="H40" s="6"/>
      <c r="I40" s="6"/>
      <c r="J40" s="7"/>
      <c r="K40" s="7"/>
    </row>
    <row r="41" spans="1:11" s="5" customFormat="1">
      <c r="A41" s="6"/>
      <c r="B41" s="6"/>
      <c r="C41" s="6"/>
      <c r="D41" s="6"/>
      <c r="E41" s="7"/>
      <c r="F41" s="6"/>
      <c r="G41" s="6"/>
      <c r="H41" s="6"/>
      <c r="I41" s="6"/>
      <c r="J41" s="7"/>
      <c r="K41" s="7"/>
    </row>
    <row r="42" spans="1:11" s="5" customFormat="1">
      <c r="A42" s="6"/>
      <c r="B42" s="6"/>
      <c r="C42" s="6"/>
      <c r="D42" s="6"/>
      <c r="E42" s="7"/>
      <c r="F42" s="6"/>
      <c r="G42" s="6"/>
      <c r="H42" s="6"/>
      <c r="I42" s="6"/>
      <c r="J42" s="7"/>
      <c r="K42" s="7"/>
    </row>
    <row r="43" spans="1:11" s="5" customFormat="1">
      <c r="A43" s="6"/>
      <c r="B43" s="6"/>
      <c r="C43" s="6"/>
      <c r="D43" s="6"/>
      <c r="E43" s="7"/>
      <c r="F43" s="6"/>
      <c r="G43" s="6"/>
      <c r="H43" s="6"/>
      <c r="I43" s="6"/>
      <c r="J43" s="7"/>
      <c r="K43" s="7"/>
    </row>
    <row r="44" spans="1:11" s="5" customFormat="1">
      <c r="A44" s="6"/>
      <c r="B44" s="6"/>
      <c r="C44" s="6"/>
      <c r="D44" s="6"/>
      <c r="E44" s="7"/>
      <c r="F44" s="6"/>
      <c r="G44" s="6"/>
      <c r="H44" s="6"/>
      <c r="I44" s="6"/>
      <c r="J44" s="7"/>
      <c r="K44" s="7"/>
    </row>
    <row r="45" spans="1:11" s="5" customFormat="1">
      <c r="A45" s="6"/>
      <c r="B45" s="6"/>
      <c r="C45" s="6"/>
      <c r="D45" s="6"/>
      <c r="E45" s="7"/>
      <c r="F45" s="6"/>
      <c r="G45" s="6"/>
      <c r="H45" s="6"/>
      <c r="I45" s="6"/>
      <c r="J45" s="7"/>
      <c r="K45" s="7"/>
    </row>
    <row r="46" spans="1:11" s="5" customFormat="1">
      <c r="A46" s="6"/>
      <c r="B46" s="6"/>
      <c r="C46" s="6"/>
      <c r="D46" s="6"/>
      <c r="E46" s="7"/>
      <c r="F46" s="6"/>
      <c r="G46" s="6"/>
      <c r="H46" s="6"/>
      <c r="I46" s="6"/>
      <c r="J46" s="7"/>
      <c r="K46" s="7"/>
    </row>
    <row r="47" spans="1:11" s="5" customFormat="1">
      <c r="A47" s="6"/>
      <c r="B47" s="6"/>
      <c r="C47" s="6"/>
      <c r="D47" s="6"/>
      <c r="E47" s="7"/>
      <c r="F47" s="6"/>
      <c r="G47" s="6"/>
      <c r="H47" s="6"/>
      <c r="I47" s="6"/>
      <c r="J47" s="7"/>
      <c r="K47" s="7"/>
    </row>
    <row r="48" spans="1:11" s="5" customFormat="1">
      <c r="A48" s="6"/>
      <c r="B48" s="6"/>
      <c r="C48" s="6"/>
      <c r="D48" s="6"/>
      <c r="E48" s="7"/>
      <c r="F48" s="6"/>
      <c r="G48" s="6"/>
      <c r="H48" s="6"/>
      <c r="I48" s="6"/>
      <c r="J48" s="7"/>
      <c r="K48" s="7"/>
    </row>
    <row r="49" spans="1:11" s="5" customFormat="1">
      <c r="A49" s="6"/>
      <c r="B49" s="6"/>
      <c r="C49" s="6"/>
      <c r="D49" s="6"/>
      <c r="E49" s="7"/>
      <c r="F49" s="6"/>
      <c r="G49" s="6"/>
      <c r="H49" s="6"/>
      <c r="I49" s="6"/>
      <c r="J49" s="7"/>
      <c r="K49" s="7"/>
    </row>
    <row r="50" spans="1:11" s="5" customFormat="1">
      <c r="A50" s="6"/>
      <c r="B50" s="6"/>
      <c r="C50" s="6"/>
      <c r="D50" s="6"/>
      <c r="E50" s="7"/>
      <c r="F50" s="6"/>
      <c r="G50" s="6"/>
      <c r="H50" s="6"/>
      <c r="I50" s="6"/>
      <c r="J50" s="7"/>
      <c r="K50" s="7"/>
    </row>
    <row r="51" spans="1:11" s="5" customFormat="1">
      <c r="A51" s="6"/>
      <c r="B51" s="6"/>
      <c r="C51" s="6"/>
      <c r="D51" s="6"/>
      <c r="E51" s="7"/>
      <c r="F51" s="6"/>
      <c r="G51" s="6"/>
      <c r="H51" s="6"/>
      <c r="I51" s="6"/>
      <c r="J51" s="7"/>
      <c r="K51" s="7"/>
    </row>
    <row r="52" spans="1:11" s="5" customFormat="1">
      <c r="A52" s="6"/>
      <c r="B52" s="6"/>
      <c r="C52" s="6"/>
      <c r="D52" s="6"/>
      <c r="E52" s="7"/>
      <c r="F52" s="6"/>
      <c r="G52" s="6"/>
      <c r="H52" s="6"/>
      <c r="I52" s="6"/>
      <c r="J52" s="7"/>
      <c r="K52" s="7"/>
    </row>
    <row r="53" spans="1:11" s="5" customFormat="1">
      <c r="A53" s="6"/>
      <c r="B53" s="6"/>
      <c r="C53" s="6"/>
      <c r="D53" s="6"/>
      <c r="E53" s="7"/>
      <c r="F53" s="6"/>
      <c r="G53" s="6"/>
      <c r="H53" s="6"/>
      <c r="I53" s="6"/>
      <c r="J53" s="7"/>
      <c r="K53" s="7"/>
    </row>
    <row r="54" spans="1:11" s="5" customFormat="1">
      <c r="E54" s="9"/>
      <c r="J54" s="9"/>
      <c r="K54" s="9"/>
    </row>
    <row r="55" spans="1:11" s="5" customFormat="1">
      <c r="E55" s="9"/>
      <c r="J55" s="9"/>
      <c r="K55" s="9"/>
    </row>
    <row r="56" spans="1:11" s="5" customFormat="1">
      <c r="E56" s="9"/>
      <c r="J56" s="9"/>
      <c r="K56" s="9"/>
    </row>
    <row r="57" spans="1:11" s="5" customFormat="1">
      <c r="E57" s="9"/>
      <c r="J57" s="9"/>
      <c r="K57" s="9"/>
    </row>
    <row r="58" spans="1:11" s="5" customFormat="1">
      <c r="E58" s="9"/>
      <c r="J58" s="9"/>
      <c r="K58" s="9"/>
    </row>
    <row r="59" spans="1:11" s="5" customFormat="1">
      <c r="E59" s="9"/>
      <c r="J59" s="9"/>
      <c r="K59" s="9"/>
    </row>
    <row r="60" spans="1:11" s="5" customFormat="1">
      <c r="E60" s="9"/>
      <c r="J60" s="9"/>
      <c r="K60" s="9"/>
    </row>
    <row r="61" spans="1:11" s="5" customFormat="1">
      <c r="E61" s="9"/>
      <c r="J61" s="9"/>
      <c r="K61" s="9"/>
    </row>
    <row r="62" spans="1:11" s="5" customFormat="1">
      <c r="E62" s="9"/>
      <c r="J62" s="9"/>
      <c r="K62" s="9"/>
    </row>
    <row r="63" spans="1:11" s="5" customFormat="1">
      <c r="E63" s="9"/>
      <c r="J63" s="9"/>
      <c r="K63" s="9"/>
    </row>
    <row r="64" spans="1:11" s="5" customFormat="1">
      <c r="E64" s="9"/>
      <c r="J64" s="9"/>
      <c r="K64" s="9"/>
    </row>
    <row r="65" spans="5:11" s="5" customFormat="1">
      <c r="E65" s="9"/>
      <c r="J65" s="9"/>
      <c r="K65" s="9"/>
    </row>
    <row r="66" spans="5:11" s="5" customFormat="1">
      <c r="E66" s="9"/>
      <c r="J66" s="9"/>
      <c r="K66" s="9"/>
    </row>
  </sheetData>
  <sheetProtection sheet="1" objects="1" scenarios="1" formatCells="0" formatColumns="0" formatRows="0" sort="0"/>
  <customSheetViews>
    <customSheetView guid="{0B43FBCB-C830-11DC-8DB8-001B63993140}" showGridLines="0">
      <selection activeCell="C5" sqref="C5:K5"/>
      <pageSetup paperSize="9" scale="92" orientation="portrait"/>
      <headerFooter alignWithMargins="0"/>
    </customSheetView>
  </customSheetViews>
  <mergeCells count="56">
    <mergeCell ref="A17:B17"/>
    <mergeCell ref="A18:B18"/>
    <mergeCell ref="A19:B19"/>
    <mergeCell ref="A3:B3"/>
    <mergeCell ref="A4:B4"/>
    <mergeCell ref="A5:B5"/>
    <mergeCell ref="A11:B12"/>
    <mergeCell ref="A8:B8"/>
    <mergeCell ref="A9:B9"/>
    <mergeCell ref="A10:B10"/>
    <mergeCell ref="A13:B13"/>
    <mergeCell ref="A14:B16"/>
    <mergeCell ref="F14:I14"/>
    <mergeCell ref="C13:D13"/>
    <mergeCell ref="C14:D14"/>
    <mergeCell ref="F15:I15"/>
    <mergeCell ref="C15:D15"/>
    <mergeCell ref="C16:D16"/>
    <mergeCell ref="F16:I16"/>
    <mergeCell ref="F13:I13"/>
    <mergeCell ref="F18:I18"/>
    <mergeCell ref="C2:K2"/>
    <mergeCell ref="C3:K3"/>
    <mergeCell ref="C4:K4"/>
    <mergeCell ref="C17:D17"/>
    <mergeCell ref="C18:D18"/>
    <mergeCell ref="F17:I17"/>
    <mergeCell ref="C8:K8"/>
    <mergeCell ref="C11:D11"/>
    <mergeCell ref="C12:D12"/>
    <mergeCell ref="F12:I12"/>
    <mergeCell ref="C9:D9"/>
    <mergeCell ref="C10:D10"/>
    <mergeCell ref="A25:K25"/>
    <mergeCell ref="A21:C21"/>
    <mergeCell ref="C19:D19"/>
    <mergeCell ref="C20:D20"/>
    <mergeCell ref="F19:I19"/>
    <mergeCell ref="F20:I20"/>
    <mergeCell ref="A20:B20"/>
    <mergeCell ref="E21:G21"/>
    <mergeCell ref="B22:D22"/>
    <mergeCell ref="G22:K22"/>
    <mergeCell ref="F9:I9"/>
    <mergeCell ref="F10:I10"/>
    <mergeCell ref="F11:I11"/>
    <mergeCell ref="A1:K1"/>
    <mergeCell ref="H6:J6"/>
    <mergeCell ref="H7:J7"/>
    <mergeCell ref="C6:D6"/>
    <mergeCell ref="C7:D7"/>
    <mergeCell ref="C5:K5"/>
    <mergeCell ref="A2:B2"/>
    <mergeCell ref="E6:G6"/>
    <mergeCell ref="E7:G7"/>
    <mergeCell ref="A6:B7"/>
  </mergeCells>
  <phoneticPr fontId="6" type="noConversion"/>
  <pageMargins left="0.51181102362204722" right="0.23622047244094491" top="0.51181102362204722" bottom="0.15748031496062992" header="0.19685039370078741" footer="0"/>
  <pageSetup paperSize="9" scale="92" orientation="portrait"/>
  <headerFooter alignWithMargins="0">
    <oddHeader>&amp;L&amp;6Bildungsplan zur Verordnung über die berufliche Grundbildung&amp;R&amp;6Anhang 6a: Anforderungen an die Lerndokumentation</oddHeader>
    <oddFooter>&amp;L&amp;6OdA Wald / CODOC&amp;R&amp;6 1. Ausgabe: 30.04.2007</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56331" r:id="rId3" name="Check Box 11">
              <controlPr defaultSize="0" autoFill="0" autoLine="0" autoPict="0">
                <anchor moveWithCells="1">
                  <from>
                    <xdr:col>2</xdr:col>
                    <xdr:colOff>0</xdr:colOff>
                    <xdr:row>4</xdr:row>
                    <xdr:rowOff>177800</xdr:rowOff>
                  </from>
                  <to>
                    <xdr:col>3</xdr:col>
                    <xdr:colOff>482600</xdr:colOff>
                    <xdr:row>5</xdr:row>
                    <xdr:rowOff>203200</xdr:rowOff>
                  </to>
                </anchor>
              </controlPr>
            </control>
          </mc:Choice>
          <mc:Fallback/>
        </mc:AlternateContent>
        <mc:AlternateContent xmlns:mc="http://schemas.openxmlformats.org/markup-compatibility/2006">
          <mc:Choice Requires="x14">
            <control shapeId="56332" r:id="rId4" name="Check Box 12">
              <controlPr defaultSize="0" autoFill="0" autoLine="0" autoPict="0">
                <anchor moveWithCells="1">
                  <from>
                    <xdr:col>4</xdr:col>
                    <xdr:colOff>0</xdr:colOff>
                    <xdr:row>4</xdr:row>
                    <xdr:rowOff>177800</xdr:rowOff>
                  </from>
                  <to>
                    <xdr:col>6</xdr:col>
                    <xdr:colOff>76200</xdr:colOff>
                    <xdr:row>5</xdr:row>
                    <xdr:rowOff>203200</xdr:rowOff>
                  </to>
                </anchor>
              </controlPr>
            </control>
          </mc:Choice>
          <mc:Fallback/>
        </mc:AlternateContent>
        <mc:AlternateContent xmlns:mc="http://schemas.openxmlformats.org/markup-compatibility/2006">
          <mc:Choice Requires="x14">
            <control shapeId="56333" r:id="rId5" name="Check Box 13">
              <controlPr defaultSize="0" autoFill="0" autoLine="0" autoPict="0">
                <anchor moveWithCells="1">
                  <from>
                    <xdr:col>7</xdr:col>
                    <xdr:colOff>0</xdr:colOff>
                    <xdr:row>4</xdr:row>
                    <xdr:rowOff>177800</xdr:rowOff>
                  </from>
                  <to>
                    <xdr:col>8</xdr:col>
                    <xdr:colOff>749300</xdr:colOff>
                    <xdr:row>5</xdr:row>
                    <xdr:rowOff>203200</xdr:rowOff>
                  </to>
                </anchor>
              </controlPr>
            </control>
          </mc:Choice>
          <mc:Fallback/>
        </mc:AlternateContent>
        <mc:AlternateContent xmlns:mc="http://schemas.openxmlformats.org/markup-compatibility/2006">
          <mc:Choice Requires="x14">
            <control shapeId="56334" r:id="rId6" name="Check Box 14">
              <controlPr defaultSize="0" autoFill="0" autoLine="0" autoPict="0">
                <anchor moveWithCells="1">
                  <from>
                    <xdr:col>4</xdr:col>
                    <xdr:colOff>0</xdr:colOff>
                    <xdr:row>5</xdr:row>
                    <xdr:rowOff>203200</xdr:rowOff>
                  </from>
                  <to>
                    <xdr:col>6</xdr:col>
                    <xdr:colOff>76200</xdr:colOff>
                    <xdr:row>6</xdr:row>
                    <xdr:rowOff>203200</xdr:rowOff>
                  </to>
                </anchor>
              </controlPr>
            </control>
          </mc:Choice>
          <mc:Fallback/>
        </mc:AlternateContent>
        <mc:AlternateContent xmlns:mc="http://schemas.openxmlformats.org/markup-compatibility/2006">
          <mc:Choice Requires="x14">
            <control shapeId="56335" r:id="rId7" name="Check Box 15">
              <controlPr defaultSize="0" autoFill="0" autoLine="0" autoPict="0">
                <anchor moveWithCells="1">
                  <from>
                    <xdr:col>2</xdr:col>
                    <xdr:colOff>0</xdr:colOff>
                    <xdr:row>5</xdr:row>
                    <xdr:rowOff>203200</xdr:rowOff>
                  </from>
                  <to>
                    <xdr:col>3</xdr:col>
                    <xdr:colOff>482600</xdr:colOff>
                    <xdr:row>6</xdr:row>
                    <xdr:rowOff>203200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enableFormatConditionsCalculation="0">
    <tabColor theme="6" tint="0.39997558519241921"/>
  </sheetPr>
  <dimension ref="A1:L36"/>
  <sheetViews>
    <sheetView workbookViewId="0">
      <selection sqref="A1:J1"/>
    </sheetView>
  </sheetViews>
  <sheetFormatPr baseColWidth="10" defaultRowHeight="12" x14ac:dyDescent="0"/>
  <cols>
    <col min="1" max="1" width="4.6640625" customWidth="1"/>
    <col min="2" max="2" width="11.6640625" customWidth="1"/>
    <col min="3" max="3" width="5.6640625" customWidth="1"/>
    <col min="4" max="6" width="8.6640625" customWidth="1"/>
    <col min="7" max="8" width="14.6640625" customWidth="1"/>
    <col min="9" max="9" width="8.6640625" customWidth="1"/>
    <col min="10" max="10" width="28.6640625" customWidth="1"/>
    <col min="11" max="11" width="11.5" hidden="1" customWidth="1"/>
    <col min="12" max="12" width="0.83203125" customWidth="1"/>
  </cols>
  <sheetData>
    <row r="1" spans="1:12" ht="22" thickBot="1">
      <c r="A1" s="493" t="s">
        <v>252</v>
      </c>
      <c r="B1" s="494"/>
      <c r="C1" s="495"/>
      <c r="D1" s="495"/>
      <c r="E1" s="495"/>
      <c r="F1" s="495"/>
      <c r="G1" s="495"/>
      <c r="H1" s="495"/>
      <c r="I1" s="495"/>
      <c r="J1" s="496"/>
      <c r="K1" s="240"/>
    </row>
    <row r="2" spans="1:12" ht="24.75" customHeight="1">
      <c r="A2" s="85" t="s">
        <v>74</v>
      </c>
      <c r="B2" s="86"/>
      <c r="C2" s="497" t="str">
        <f>IF('1. S. a'!C2="","",'1. S. a'!C2:K2)</f>
        <v/>
      </c>
      <c r="D2" s="498"/>
      <c r="E2" s="498"/>
      <c r="F2" s="498"/>
      <c r="G2" s="498"/>
      <c r="H2" s="498"/>
      <c r="I2" s="498"/>
      <c r="J2" s="498"/>
      <c r="K2" s="499"/>
      <c r="L2" s="242"/>
    </row>
    <row r="3" spans="1:12" ht="24.75" customHeight="1">
      <c r="A3" s="169" t="s">
        <v>75</v>
      </c>
      <c r="B3" s="88"/>
      <c r="C3" s="442" t="str">
        <f>IF('1. S. a'!C3="","",'1. S. a'!C3:K3)</f>
        <v/>
      </c>
      <c r="D3" s="443"/>
      <c r="E3" s="443"/>
      <c r="F3" s="443"/>
      <c r="G3" s="443"/>
      <c r="H3" s="443"/>
      <c r="I3" s="443"/>
      <c r="J3" s="443"/>
      <c r="K3" s="444"/>
      <c r="L3" s="242"/>
    </row>
    <row r="4" spans="1:12" ht="24.75" customHeight="1">
      <c r="A4" s="169" t="s">
        <v>76</v>
      </c>
      <c r="B4" s="88"/>
      <c r="C4" s="442" t="str">
        <f>IF('1. S. a'!C4="","",'1. S. a'!C4:K4)</f>
        <v/>
      </c>
      <c r="D4" s="443"/>
      <c r="E4" s="443"/>
      <c r="F4" s="443"/>
      <c r="G4" s="443"/>
      <c r="H4" s="443"/>
      <c r="I4" s="443"/>
      <c r="J4" s="443"/>
      <c r="K4" s="443"/>
      <c r="L4" s="242"/>
    </row>
    <row r="5" spans="1:12" ht="24.75" customHeight="1" thickBot="1">
      <c r="A5" s="500" t="s">
        <v>197</v>
      </c>
      <c r="B5" s="501"/>
      <c r="C5" s="90" t="s">
        <v>198</v>
      </c>
      <c r="D5" s="514" t="str">
        <f>IF('Bildungb. 1. S.'!D5:E5="","",'Bildungb. 1. S.'!D5:E5)</f>
        <v/>
      </c>
      <c r="E5" s="515"/>
      <c r="F5" s="143" t="s">
        <v>199</v>
      </c>
      <c r="G5" s="514" t="str">
        <f>IF('Bildungb. 1. S.'!G5:H5="","",'Bildungb. 1. S.'!G5:H5)</f>
        <v/>
      </c>
      <c r="H5" s="515"/>
      <c r="I5" s="91" t="s">
        <v>156</v>
      </c>
      <c r="J5" s="166" t="str">
        <f>IF('Bildungb. 1. S.'!J5="","",'Bildungb. 1. S.'!J5)</f>
        <v/>
      </c>
      <c r="K5" s="241"/>
    </row>
    <row r="6" spans="1:12" ht="14" thickBot="1">
      <c r="A6" s="92" t="s">
        <v>200</v>
      </c>
      <c r="B6" s="92"/>
      <c r="C6" s="93"/>
      <c r="D6" s="93"/>
      <c r="E6" s="94"/>
      <c r="F6" s="93"/>
      <c r="G6" s="93"/>
      <c r="H6" s="93"/>
      <c r="I6" s="95"/>
      <c r="J6" s="96"/>
    </row>
    <row r="7" spans="1:12">
      <c r="A7" s="489" t="s">
        <v>201</v>
      </c>
      <c r="B7" s="490"/>
      <c r="C7" s="491" t="s">
        <v>202</v>
      </c>
      <c r="D7" s="492"/>
      <c r="E7" s="492"/>
      <c r="F7" s="492"/>
      <c r="G7" s="492"/>
      <c r="H7" s="492"/>
      <c r="I7" s="492"/>
      <c r="J7" s="97" t="s">
        <v>203</v>
      </c>
    </row>
    <row r="8" spans="1:12">
      <c r="A8" s="476" t="s">
        <v>204</v>
      </c>
      <c r="B8" s="477"/>
      <c r="C8" s="478" t="s">
        <v>205</v>
      </c>
      <c r="D8" s="479"/>
      <c r="E8" s="479"/>
      <c r="F8" s="479"/>
      <c r="G8" s="479"/>
      <c r="H8" s="479"/>
      <c r="I8" s="479"/>
      <c r="J8" s="98">
        <v>6</v>
      </c>
    </row>
    <row r="9" spans="1:12">
      <c r="A9" s="476" t="s">
        <v>206</v>
      </c>
      <c r="B9" s="477"/>
      <c r="C9" s="478" t="s">
        <v>207</v>
      </c>
      <c r="D9" s="479"/>
      <c r="E9" s="479"/>
      <c r="F9" s="479"/>
      <c r="G9" s="479"/>
      <c r="H9" s="479"/>
      <c r="I9" s="479"/>
      <c r="J9" s="98">
        <v>5</v>
      </c>
    </row>
    <row r="10" spans="1:12">
      <c r="A10" s="476" t="s">
        <v>208</v>
      </c>
      <c r="B10" s="477"/>
      <c r="C10" s="478" t="s">
        <v>209</v>
      </c>
      <c r="D10" s="479"/>
      <c r="E10" s="479"/>
      <c r="F10" s="479"/>
      <c r="G10" s="479"/>
      <c r="H10" s="479"/>
      <c r="I10" s="479"/>
      <c r="J10" s="99">
        <v>4</v>
      </c>
    </row>
    <row r="11" spans="1:12" ht="13" thickBot="1">
      <c r="A11" s="476" t="s">
        <v>210</v>
      </c>
      <c r="B11" s="477"/>
      <c r="C11" s="480" t="s">
        <v>211</v>
      </c>
      <c r="D11" s="481"/>
      <c r="E11" s="481"/>
      <c r="F11" s="481"/>
      <c r="G11" s="481"/>
      <c r="H11" s="481"/>
      <c r="I11" s="481"/>
      <c r="J11" s="100">
        <v>3</v>
      </c>
    </row>
    <row r="12" spans="1:12" ht="27" customHeight="1" thickBot="1">
      <c r="A12" s="482" t="s">
        <v>212</v>
      </c>
      <c r="B12" s="482"/>
      <c r="C12" s="483"/>
      <c r="D12" s="483"/>
      <c r="E12" s="483"/>
      <c r="F12" s="483"/>
      <c r="G12" s="483"/>
      <c r="H12" s="483"/>
      <c r="I12" s="483"/>
      <c r="J12" s="483"/>
    </row>
    <row r="13" spans="1:12" ht="24">
      <c r="A13" s="484" t="s">
        <v>213</v>
      </c>
      <c r="B13" s="485"/>
      <c r="C13" s="486"/>
      <c r="D13" s="101" t="s">
        <v>214</v>
      </c>
      <c r="E13" s="102" t="s">
        <v>215</v>
      </c>
      <c r="F13" s="103" t="s">
        <v>216</v>
      </c>
      <c r="G13" s="487" t="s">
        <v>217</v>
      </c>
      <c r="H13" s="487"/>
      <c r="I13" s="486"/>
      <c r="J13" s="488"/>
    </row>
    <row r="14" spans="1:12" ht="24.75" customHeight="1">
      <c r="A14" s="462" t="s">
        <v>218</v>
      </c>
      <c r="B14" s="463"/>
      <c r="C14" s="464"/>
      <c r="D14" s="104"/>
      <c r="E14" s="105">
        <v>3</v>
      </c>
      <c r="F14" s="106" t="str">
        <f>IF(D14="","",IF(D14&gt;6,"Fehler",SUM(D14*E14)))</f>
        <v/>
      </c>
      <c r="G14" s="465" t="s">
        <v>140</v>
      </c>
      <c r="H14" s="465"/>
      <c r="I14" s="465"/>
      <c r="J14" s="466"/>
    </row>
    <row r="15" spans="1:12" ht="24.75" customHeight="1">
      <c r="A15" s="462" t="s">
        <v>219</v>
      </c>
      <c r="B15" s="463"/>
      <c r="C15" s="464"/>
      <c r="D15" s="104"/>
      <c r="E15" s="105">
        <v>1</v>
      </c>
      <c r="F15" s="106" t="str">
        <f>IF(D15="","",IF(D15&gt;6,"Fehler",SUM(D15*E15)))</f>
        <v/>
      </c>
      <c r="G15" s="465"/>
      <c r="H15" s="465"/>
      <c r="I15" s="465"/>
      <c r="J15" s="466"/>
    </row>
    <row r="16" spans="1:12" ht="24.75" customHeight="1">
      <c r="A16" s="462" t="s">
        <v>220</v>
      </c>
      <c r="B16" s="463"/>
      <c r="C16" s="464"/>
      <c r="D16" s="104"/>
      <c r="E16" s="105">
        <v>1</v>
      </c>
      <c r="F16" s="106" t="str">
        <f>IF(D16="","",IF(D16&gt;6,"Fehler",SUM(D16*E16)))</f>
        <v/>
      </c>
      <c r="G16" s="465"/>
      <c r="H16" s="465"/>
      <c r="I16" s="465"/>
      <c r="J16" s="466"/>
    </row>
    <row r="17" spans="1:10" ht="24.75" customHeight="1">
      <c r="A17" s="462" t="s">
        <v>221</v>
      </c>
      <c r="B17" s="463"/>
      <c r="C17" s="464"/>
      <c r="D17" s="104"/>
      <c r="E17" s="105">
        <v>1</v>
      </c>
      <c r="F17" s="106" t="str">
        <f>IF(D17="","",IF(D17&gt;6,"Fehler",SUM(D17*E17)))</f>
        <v/>
      </c>
      <c r="G17" s="465"/>
      <c r="H17" s="465"/>
      <c r="I17" s="465"/>
      <c r="J17" s="466"/>
    </row>
    <row r="18" spans="1:10" ht="24.75" customHeight="1" thickBot="1">
      <c r="A18" s="462" t="s">
        <v>222</v>
      </c>
      <c r="B18" s="463"/>
      <c r="C18" s="464"/>
      <c r="D18" s="106" t="str">
        <f>IF('S. 1 -5'!H21="","",'S. 1 -5'!H21)</f>
        <v/>
      </c>
      <c r="E18" s="107">
        <v>3</v>
      </c>
      <c r="F18" s="106" t="str">
        <f>IF(D18="","",IF(D18&gt;6,"Fehler",SUM(D18*E18)))</f>
        <v/>
      </c>
      <c r="G18" s="469"/>
      <c r="H18" s="469"/>
      <c r="I18" s="469"/>
      <c r="J18" s="470"/>
    </row>
    <row r="19" spans="1:10">
      <c r="A19" s="471" t="s">
        <v>223</v>
      </c>
      <c r="B19" s="471"/>
      <c r="C19" s="471"/>
      <c r="D19" s="471"/>
      <c r="E19" s="471"/>
      <c r="F19" s="471"/>
      <c r="G19" s="471"/>
      <c r="H19" s="471"/>
      <c r="I19" s="471"/>
      <c r="J19" s="471"/>
    </row>
    <row r="20" spans="1:10" ht="14" thickBot="1">
      <c r="A20" s="32" t="s">
        <v>224</v>
      </c>
      <c r="B20" s="32"/>
      <c r="C20" s="108"/>
      <c r="D20" s="109"/>
      <c r="E20" s="109"/>
      <c r="F20" s="110"/>
      <c r="G20" s="110"/>
      <c r="H20" s="110"/>
      <c r="I20" s="32"/>
      <c r="J20" s="111"/>
    </row>
    <row r="21" spans="1:10">
      <c r="A21" s="155" t="s">
        <v>225</v>
      </c>
      <c r="B21" s="156"/>
      <c r="C21" s="114"/>
      <c r="D21" s="156"/>
      <c r="E21" s="156"/>
      <c r="F21" s="114"/>
      <c r="G21" s="114"/>
      <c r="H21" s="157"/>
      <c r="I21" s="116" t="s">
        <v>226</v>
      </c>
      <c r="J21" s="117" t="str">
        <f>IF(SUM(F14:F18)=0,"",SUM(F14:F18))</f>
        <v/>
      </c>
    </row>
    <row r="22" spans="1:10">
      <c r="A22" s="118" t="s">
        <v>227</v>
      </c>
      <c r="B22" s="119"/>
      <c r="C22" s="120"/>
      <c r="D22" s="119"/>
      <c r="E22" s="119"/>
      <c r="F22" s="120"/>
      <c r="G22" s="120"/>
      <c r="H22" s="121"/>
      <c r="I22" s="122" t="s">
        <v>226</v>
      </c>
      <c r="J22" s="123" t="str">
        <f>IF(J21="","",SUM(J21/9))</f>
        <v/>
      </c>
    </row>
    <row r="23" spans="1:10" ht="13" thickBot="1">
      <c r="A23" s="124" t="s">
        <v>228</v>
      </c>
      <c r="B23" s="125"/>
      <c r="C23" s="126"/>
      <c r="D23" s="126"/>
      <c r="E23" s="126"/>
      <c r="F23" s="126"/>
      <c r="G23" s="126"/>
      <c r="H23" s="153"/>
      <c r="I23" s="127" t="s">
        <v>226</v>
      </c>
      <c r="J23" s="128" t="str">
        <f>IF(J21="","",ROUND((J22)*2,0)/2)</f>
        <v/>
      </c>
    </row>
    <row r="24" spans="1:10" ht="13">
      <c r="A24" s="472" t="s">
        <v>229</v>
      </c>
      <c r="B24" s="472"/>
      <c r="C24" s="473"/>
      <c r="D24" s="473"/>
      <c r="E24" s="473"/>
      <c r="F24" s="473"/>
      <c r="G24" s="473"/>
      <c r="H24" s="473"/>
      <c r="I24" s="473"/>
      <c r="J24" s="473"/>
    </row>
    <row r="25" spans="1:10" ht="42" customHeight="1">
      <c r="A25" s="445" t="s">
        <v>230</v>
      </c>
      <c r="B25" s="445"/>
      <c r="C25" s="445"/>
      <c r="D25" s="445"/>
      <c r="E25" s="445"/>
      <c r="F25" s="445"/>
      <c r="G25" s="445"/>
      <c r="H25" s="445"/>
      <c r="I25" s="445"/>
      <c r="J25" s="445"/>
    </row>
    <row r="26" spans="1:10" ht="30" customHeight="1">
      <c r="A26" s="34" t="s">
        <v>231</v>
      </c>
      <c r="B26" s="455" t="str">
        <f>IF('4. S. a'!B21:D21="","",'4. S. a'!B21:D21)</f>
        <v/>
      </c>
      <c r="C26" s="455"/>
      <c r="D26" s="455"/>
      <c r="E26" s="455"/>
      <c r="F26" s="35" t="s">
        <v>243</v>
      </c>
      <c r="G26" s="456" t="str">
        <f>IF('4. S. a'!G21:K21="","",'4. S. a'!G21:K21)</f>
        <v/>
      </c>
      <c r="H26" s="457"/>
      <c r="I26" s="457"/>
      <c r="J26" s="457"/>
    </row>
    <row r="27" spans="1:10" ht="30" customHeight="1">
      <c r="A27" s="34" t="s">
        <v>232</v>
      </c>
      <c r="B27" s="34"/>
      <c r="C27" s="34"/>
      <c r="D27" s="34"/>
      <c r="E27" s="129"/>
      <c r="F27" s="34"/>
      <c r="G27" s="474"/>
      <c r="H27" s="475"/>
      <c r="I27" s="475"/>
      <c r="J27" s="475"/>
    </row>
    <row r="28" spans="1:10" ht="30" customHeight="1">
      <c r="A28" s="34" t="s">
        <v>233</v>
      </c>
      <c r="B28" s="34"/>
      <c r="C28" s="130"/>
      <c r="D28" s="130"/>
      <c r="E28" s="131"/>
      <c r="F28" s="130"/>
      <c r="G28" s="460"/>
      <c r="H28" s="461"/>
      <c r="I28" s="461"/>
      <c r="J28" s="461"/>
    </row>
    <row r="29" spans="1:10" ht="30" customHeight="1">
      <c r="A29" s="458" t="s">
        <v>249</v>
      </c>
      <c r="B29" s="458"/>
      <c r="C29" s="459"/>
      <c r="D29" s="459"/>
      <c r="E29" s="459"/>
      <c r="F29" s="459"/>
      <c r="G29" s="460"/>
      <c r="H29" s="461"/>
      <c r="I29" s="461"/>
      <c r="J29" s="461"/>
    </row>
    <row r="30" spans="1:10" ht="27.75" customHeight="1">
      <c r="A30" s="132" t="s">
        <v>234</v>
      </c>
      <c r="B30" s="132"/>
      <c r="C30" s="133"/>
      <c r="D30" s="132"/>
      <c r="E30" s="132"/>
      <c r="F30" s="133"/>
      <c r="G30" s="134"/>
      <c r="H30" s="134"/>
      <c r="I30" s="132"/>
      <c r="J30" s="135"/>
    </row>
    <row r="31" spans="1:10" ht="62.25" customHeight="1" thickBot="1">
      <c r="A31" s="445" t="s">
        <v>235</v>
      </c>
      <c r="B31" s="445"/>
      <c r="C31" s="445"/>
      <c r="D31" s="445"/>
      <c r="E31" s="446"/>
      <c r="F31" s="446"/>
      <c r="G31" s="446"/>
      <c r="H31" s="446"/>
      <c r="I31" s="446"/>
      <c r="J31" s="446"/>
    </row>
    <row r="32" spans="1:10" ht="28.5" customHeight="1">
      <c r="A32" s="447" t="s">
        <v>236</v>
      </c>
      <c r="B32" s="448"/>
      <c r="C32" s="449"/>
      <c r="D32" s="450" t="s">
        <v>237</v>
      </c>
      <c r="E32" s="451"/>
      <c r="F32" s="451"/>
      <c r="G32" s="451"/>
      <c r="H32" s="451"/>
      <c r="I32" s="451"/>
      <c r="J32" s="452"/>
    </row>
    <row r="33" spans="1:10">
      <c r="A33" s="247" t="s">
        <v>256</v>
      </c>
      <c r="B33" s="244"/>
      <c r="C33" s="244"/>
      <c r="D33" s="440" t="s">
        <v>238</v>
      </c>
      <c r="E33" s="441"/>
      <c r="F33" s="136" t="s">
        <v>245</v>
      </c>
      <c r="G33" s="145"/>
      <c r="H33" s="467" t="s">
        <v>239</v>
      </c>
      <c r="I33" s="468"/>
      <c r="J33" s="137" t="s">
        <v>246</v>
      </c>
    </row>
    <row r="34" spans="1:10">
      <c r="A34" s="243" t="s">
        <v>259</v>
      </c>
      <c r="B34" s="244"/>
      <c r="C34" s="244"/>
      <c r="D34" s="440" t="s">
        <v>240</v>
      </c>
      <c r="E34" s="441"/>
      <c r="F34" s="136" t="s">
        <v>245</v>
      </c>
      <c r="G34" s="145"/>
      <c r="H34" s="453" t="s">
        <v>241</v>
      </c>
      <c r="I34" s="454"/>
      <c r="J34" s="137" t="s">
        <v>246</v>
      </c>
    </row>
    <row r="35" spans="1:10">
      <c r="A35" s="243" t="s">
        <v>257</v>
      </c>
      <c r="B35" s="244"/>
      <c r="C35" s="244"/>
      <c r="D35" s="440" t="s">
        <v>242</v>
      </c>
      <c r="E35" s="441"/>
      <c r="F35" s="136" t="s">
        <v>245</v>
      </c>
      <c r="G35" s="145"/>
      <c r="H35" s="158"/>
      <c r="I35" s="158"/>
      <c r="J35" s="147"/>
    </row>
    <row r="36" spans="1:10" ht="13" thickBot="1">
      <c r="A36" s="245" t="s">
        <v>258</v>
      </c>
      <c r="B36" s="246"/>
      <c r="C36" s="246"/>
      <c r="D36" s="138"/>
      <c r="E36" s="139"/>
      <c r="F36" s="140"/>
      <c r="G36" s="141"/>
      <c r="H36" s="139"/>
      <c r="I36" s="139"/>
      <c r="J36" s="142"/>
    </row>
  </sheetData>
  <mergeCells count="47">
    <mergeCell ref="A7:B7"/>
    <mergeCell ref="C7:I7"/>
    <mergeCell ref="A1:J1"/>
    <mergeCell ref="C2:K2"/>
    <mergeCell ref="A5:B5"/>
    <mergeCell ref="D5:E5"/>
    <mergeCell ref="G5:H5"/>
    <mergeCell ref="A11:B11"/>
    <mergeCell ref="C11:I11"/>
    <mergeCell ref="A12:J12"/>
    <mergeCell ref="A13:C13"/>
    <mergeCell ref="G13:J13"/>
    <mergeCell ref="A8:B8"/>
    <mergeCell ref="C8:I8"/>
    <mergeCell ref="A9:B9"/>
    <mergeCell ref="C9:I9"/>
    <mergeCell ref="A10:B10"/>
    <mergeCell ref="C10:I10"/>
    <mergeCell ref="A16:C16"/>
    <mergeCell ref="G16:J16"/>
    <mergeCell ref="A17:C17"/>
    <mergeCell ref="G17:J17"/>
    <mergeCell ref="A14:C14"/>
    <mergeCell ref="G14:J14"/>
    <mergeCell ref="H33:I33"/>
    <mergeCell ref="G28:J28"/>
    <mergeCell ref="A18:C18"/>
    <mergeCell ref="G18:J18"/>
    <mergeCell ref="A19:J19"/>
    <mergeCell ref="A24:J24"/>
    <mergeCell ref="G27:J27"/>
    <mergeCell ref="D35:E35"/>
    <mergeCell ref="C3:K3"/>
    <mergeCell ref="C4:K4"/>
    <mergeCell ref="A31:J31"/>
    <mergeCell ref="A32:C32"/>
    <mergeCell ref="D32:J32"/>
    <mergeCell ref="D34:E34"/>
    <mergeCell ref="H34:I34"/>
    <mergeCell ref="A25:J25"/>
    <mergeCell ref="B26:E26"/>
    <mergeCell ref="G26:J26"/>
    <mergeCell ref="A29:F29"/>
    <mergeCell ref="G29:J29"/>
    <mergeCell ref="A15:C15"/>
    <mergeCell ref="G15:J15"/>
    <mergeCell ref="D33:E33"/>
  </mergeCells>
  <phoneticPr fontId="13" type="noConversion"/>
  <pageMargins left="0.78740157499999996" right="0.78740157499999996" top="0.984251969" bottom="0.984251969" header="0.4921259845" footer="0.4921259845"/>
  <pageSetup paperSize="9" scale="75" orientation="portrait"/>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enableFormatConditionsCalculation="0">
    <tabColor theme="5" tint="0.39997558519241921"/>
  </sheetPr>
  <dimension ref="A1:K65"/>
  <sheetViews>
    <sheetView showGridLines="0" workbookViewId="0">
      <selection sqref="A1:K1"/>
    </sheetView>
  </sheetViews>
  <sheetFormatPr baseColWidth="10" defaultColWidth="11.5" defaultRowHeight="12" x14ac:dyDescent="0"/>
  <cols>
    <col min="1" max="1" width="5.6640625" style="10" customWidth="1"/>
    <col min="2" max="2" width="11.6640625" style="10" customWidth="1"/>
    <col min="3" max="4" width="10.6640625" style="10" customWidth="1"/>
    <col min="5" max="5" width="9.33203125" style="11" customWidth="1"/>
    <col min="6" max="6" width="7.5" style="10" customWidth="1"/>
    <col min="7" max="7" width="8.1640625" style="10" customWidth="1"/>
    <col min="8" max="8" width="7.6640625" style="10" customWidth="1"/>
    <col min="9" max="9" width="11.1640625" style="10" customWidth="1"/>
    <col min="10" max="10" width="8.1640625" style="11" customWidth="1"/>
    <col min="11" max="11" width="6.6640625" style="11" customWidth="1"/>
    <col min="12" max="16384" width="11.5" style="10"/>
  </cols>
  <sheetData>
    <row r="1" spans="1:11" s="4" customFormat="1" ht="28.5" customHeight="1" thickBot="1">
      <c r="A1" s="323" t="s">
        <v>90</v>
      </c>
      <c r="B1" s="324"/>
      <c r="C1" s="325"/>
      <c r="D1" s="325"/>
      <c r="E1" s="325"/>
      <c r="F1" s="325"/>
      <c r="G1" s="325"/>
      <c r="H1" s="325"/>
      <c r="I1" s="325"/>
      <c r="J1" s="325"/>
      <c r="K1" s="326"/>
    </row>
    <row r="2" spans="1:11" s="5" customFormat="1" ht="20" customHeight="1">
      <c r="A2" s="340" t="s">
        <v>74</v>
      </c>
      <c r="B2" s="341"/>
      <c r="C2" s="505" t="str">
        <f>IF('1. S. a'!C2:K2="","",'1. S. a'!C2:K2)</f>
        <v/>
      </c>
      <c r="D2" s="506"/>
      <c r="E2" s="506"/>
      <c r="F2" s="506"/>
      <c r="G2" s="506"/>
      <c r="H2" s="506"/>
      <c r="I2" s="506"/>
      <c r="J2" s="506"/>
      <c r="K2" s="507"/>
    </row>
    <row r="3" spans="1:11" s="5" customFormat="1" ht="20" customHeight="1">
      <c r="A3" s="333" t="s">
        <v>75</v>
      </c>
      <c r="B3" s="334"/>
      <c r="C3" s="437" t="str">
        <f>IF('1. S. a'!C3:K3="","",'1. S. a'!C3:K3)</f>
        <v/>
      </c>
      <c r="D3" s="508"/>
      <c r="E3" s="508"/>
      <c r="F3" s="508"/>
      <c r="G3" s="508"/>
      <c r="H3" s="508"/>
      <c r="I3" s="508"/>
      <c r="J3" s="508"/>
      <c r="K3" s="509"/>
    </row>
    <row r="4" spans="1:11" s="5" customFormat="1" ht="20" customHeight="1">
      <c r="A4" s="333" t="s">
        <v>76</v>
      </c>
      <c r="B4" s="334"/>
      <c r="C4" s="437" t="str">
        <f>IF('1. S. a'!C4:K4="","",'1. S. a'!C4:K4)</f>
        <v/>
      </c>
      <c r="D4" s="508"/>
      <c r="E4" s="508"/>
      <c r="F4" s="508"/>
      <c r="G4" s="508"/>
      <c r="H4" s="508"/>
      <c r="I4" s="508"/>
      <c r="J4" s="508"/>
      <c r="K4" s="509"/>
    </row>
    <row r="5" spans="1:11" s="5" customFormat="1" ht="20" customHeight="1" thickBot="1">
      <c r="A5" s="335" t="s">
        <v>77</v>
      </c>
      <c r="B5" s="336"/>
      <c r="C5" s="362"/>
      <c r="D5" s="510"/>
      <c r="E5" s="510"/>
      <c r="F5" s="510"/>
      <c r="G5" s="510"/>
      <c r="H5" s="510"/>
      <c r="I5" s="510"/>
      <c r="J5" s="510"/>
      <c r="K5" s="511"/>
    </row>
    <row r="6" spans="1:11" s="5" customFormat="1" ht="20" customHeight="1" thickBot="1">
      <c r="A6" s="289" t="s">
        <v>79</v>
      </c>
      <c r="B6" s="290"/>
      <c r="C6" s="342" t="s">
        <v>20</v>
      </c>
      <c r="D6" s="343"/>
      <c r="E6" s="370"/>
      <c r="F6" s="370"/>
      <c r="G6" s="370"/>
      <c r="H6" s="370"/>
      <c r="I6" s="370"/>
      <c r="J6" s="370"/>
      <c r="K6" s="371"/>
    </row>
    <row r="7" spans="1:11" s="5" customFormat="1" ht="25.5" customHeight="1" thickBot="1">
      <c r="A7" s="287" t="s">
        <v>80</v>
      </c>
      <c r="B7" s="288"/>
      <c r="C7" s="295" t="s">
        <v>13</v>
      </c>
      <c r="D7" s="295"/>
      <c r="E7" s="295"/>
      <c r="F7" s="295"/>
      <c r="G7" s="295"/>
      <c r="H7" s="295"/>
      <c r="I7" s="295"/>
      <c r="J7" s="295"/>
      <c r="K7" s="306"/>
    </row>
    <row r="8" spans="1:11" s="5" customFormat="1" ht="37.5" customHeight="1" thickBot="1">
      <c r="A8" s="287" t="s">
        <v>132</v>
      </c>
      <c r="B8" s="288"/>
      <c r="C8" s="295" t="s">
        <v>123</v>
      </c>
      <c r="D8" s="295"/>
      <c r="E8" s="40" t="s">
        <v>119</v>
      </c>
      <c r="F8" s="295" t="s">
        <v>22</v>
      </c>
      <c r="G8" s="295"/>
      <c r="H8" s="309"/>
      <c r="I8" s="309"/>
      <c r="J8" s="40" t="s">
        <v>21</v>
      </c>
      <c r="K8" s="41" t="s">
        <v>19</v>
      </c>
    </row>
    <row r="9" spans="1:11" s="5" customFormat="1" ht="45.75" customHeight="1">
      <c r="A9" s="289" t="s">
        <v>53</v>
      </c>
      <c r="B9" s="290"/>
      <c r="C9" s="307" t="s">
        <v>16</v>
      </c>
      <c r="D9" s="307"/>
      <c r="E9" s="14">
        <v>10</v>
      </c>
      <c r="F9" s="367"/>
      <c r="G9" s="367"/>
      <c r="H9" s="367"/>
      <c r="I9" s="367"/>
      <c r="J9" s="25"/>
      <c r="K9" s="37" t="str">
        <f>IF(J9&gt;E9,"Fehler","")</f>
        <v/>
      </c>
    </row>
    <row r="10" spans="1:11" s="5" customFormat="1" ht="45.75" customHeight="1">
      <c r="A10" s="303" t="s">
        <v>15</v>
      </c>
      <c r="B10" s="299"/>
      <c r="C10" s="296" t="s">
        <v>38</v>
      </c>
      <c r="D10" s="296"/>
      <c r="E10" s="15">
        <v>10</v>
      </c>
      <c r="F10" s="368"/>
      <c r="G10" s="368"/>
      <c r="H10" s="369" t="s">
        <v>97</v>
      </c>
      <c r="I10" s="369"/>
      <c r="J10" s="26"/>
      <c r="K10" s="38" t="str">
        <f t="shared" ref="K10:K18" si="0">IF(J10&gt;E10,"Fehler","")</f>
        <v/>
      </c>
    </row>
    <row r="11" spans="1:11" s="5" customFormat="1" ht="45.75" customHeight="1" thickBot="1">
      <c r="A11" s="304"/>
      <c r="B11" s="302"/>
      <c r="C11" s="308" t="s">
        <v>23</v>
      </c>
      <c r="D11" s="308"/>
      <c r="E11" s="16">
        <v>10</v>
      </c>
      <c r="F11" s="365"/>
      <c r="G11" s="365"/>
      <c r="H11" s="366"/>
      <c r="I11" s="366"/>
      <c r="J11" s="27"/>
      <c r="K11" s="39">
        <f>IF(J9&gt;E9,"Fehler",IF(J10&gt;E10,"Fehler",IF(J11&gt;E11,"Fehler",SUM(J9:J11))))</f>
        <v>0</v>
      </c>
    </row>
    <row r="12" spans="1:11" s="5" customFormat="1" ht="45.75" customHeight="1">
      <c r="A12" s="352" t="s">
        <v>70</v>
      </c>
      <c r="B12" s="353"/>
      <c r="C12" s="305" t="s">
        <v>98</v>
      </c>
      <c r="D12" s="305"/>
      <c r="E12" s="17">
        <v>5</v>
      </c>
      <c r="F12" s="379"/>
      <c r="G12" s="379"/>
      <c r="H12" s="383"/>
      <c r="I12" s="383"/>
      <c r="J12" s="28"/>
      <c r="K12" s="37" t="str">
        <f>IF(J12&gt;E12,"Fehler","")</f>
        <v/>
      </c>
    </row>
    <row r="13" spans="1:11" s="5" customFormat="1" ht="45.75" customHeight="1">
      <c r="A13" s="298" t="s">
        <v>129</v>
      </c>
      <c r="B13" s="299"/>
      <c r="C13" s="296" t="s">
        <v>99</v>
      </c>
      <c r="D13" s="296"/>
      <c r="E13" s="15">
        <v>5</v>
      </c>
      <c r="F13" s="368"/>
      <c r="G13" s="368"/>
      <c r="H13" s="369"/>
      <c r="I13" s="369"/>
      <c r="J13" s="26"/>
      <c r="K13" s="38" t="str">
        <f t="shared" si="0"/>
        <v/>
      </c>
    </row>
    <row r="14" spans="1:11" s="5" customFormat="1" ht="45.75" customHeight="1">
      <c r="A14" s="300"/>
      <c r="B14" s="299"/>
      <c r="C14" s="296" t="s">
        <v>100</v>
      </c>
      <c r="D14" s="296"/>
      <c r="E14" s="15">
        <v>5</v>
      </c>
      <c r="F14" s="368"/>
      <c r="G14" s="368"/>
      <c r="H14" s="369"/>
      <c r="I14" s="369"/>
      <c r="J14" s="26"/>
      <c r="K14" s="38" t="str">
        <f t="shared" si="0"/>
        <v/>
      </c>
    </row>
    <row r="15" spans="1:11" s="5" customFormat="1" ht="45.75" customHeight="1" thickBot="1">
      <c r="A15" s="301"/>
      <c r="B15" s="302"/>
      <c r="C15" s="297" t="s">
        <v>101</v>
      </c>
      <c r="D15" s="297"/>
      <c r="E15" s="18">
        <v>5</v>
      </c>
      <c r="F15" s="380"/>
      <c r="G15" s="380"/>
      <c r="H15" s="388"/>
      <c r="I15" s="388"/>
      <c r="J15" s="29"/>
      <c r="K15" s="39">
        <f>IF(J12&gt;E12,"Fehler",IF(J13&gt;E13,"Fehler",IF(J14&gt;E14,"Fehler",IF(J15&gt;E15,"Fehler",SUM(J12:J15)))))</f>
        <v>0</v>
      </c>
    </row>
    <row r="16" spans="1:11" s="5" customFormat="1" ht="45.75" customHeight="1">
      <c r="A16" s="289" t="s">
        <v>24</v>
      </c>
      <c r="B16" s="290"/>
      <c r="C16" s="305" t="s">
        <v>102</v>
      </c>
      <c r="D16" s="305"/>
      <c r="E16" s="17">
        <v>5</v>
      </c>
      <c r="F16" s="384"/>
      <c r="G16" s="385"/>
      <c r="H16" s="386"/>
      <c r="I16" s="387"/>
      <c r="J16" s="28"/>
      <c r="K16" s="37" t="str">
        <f t="shared" si="0"/>
        <v/>
      </c>
    </row>
    <row r="17" spans="1:11" s="5" customFormat="1" ht="45.75" customHeight="1" thickBot="1">
      <c r="A17" s="322" t="s">
        <v>131</v>
      </c>
      <c r="B17" s="302"/>
      <c r="C17" s="308" t="s">
        <v>103</v>
      </c>
      <c r="D17" s="308"/>
      <c r="E17" s="16">
        <v>5</v>
      </c>
      <c r="F17" s="375"/>
      <c r="G17" s="376"/>
      <c r="H17" s="377"/>
      <c r="I17" s="378"/>
      <c r="J17" s="27"/>
      <c r="K17" s="39">
        <f>IF(J16&gt;E16,"Fehler",IF(J17&gt;E17,"Fehler",SUM(J16:J17)))</f>
        <v>0</v>
      </c>
    </row>
    <row r="18" spans="1:11" s="5" customFormat="1" ht="45.75" customHeight="1">
      <c r="A18" s="289" t="s">
        <v>25</v>
      </c>
      <c r="B18" s="290"/>
      <c r="C18" s="305" t="s">
        <v>104</v>
      </c>
      <c r="D18" s="305"/>
      <c r="E18" s="17">
        <v>5</v>
      </c>
      <c r="F18" s="379"/>
      <c r="G18" s="379"/>
      <c r="H18" s="379"/>
      <c r="I18" s="379"/>
      <c r="J18" s="28"/>
      <c r="K18" s="37" t="str">
        <f t="shared" si="0"/>
        <v/>
      </c>
    </row>
    <row r="19" spans="1:11" s="5" customFormat="1" ht="45.75" customHeight="1" thickBot="1">
      <c r="A19" s="322" t="s">
        <v>131</v>
      </c>
      <c r="B19" s="302"/>
      <c r="C19" s="297" t="s">
        <v>105</v>
      </c>
      <c r="D19" s="297"/>
      <c r="E19" s="18">
        <v>5</v>
      </c>
      <c r="F19" s="380"/>
      <c r="G19" s="380"/>
      <c r="H19" s="380"/>
      <c r="I19" s="380"/>
      <c r="J19" s="29"/>
      <c r="K19" s="39">
        <f>IF(J18&gt;E18,"Fehler",IF(J19&gt;E19,"Fehler",SUM(J18:J19)))</f>
        <v>0</v>
      </c>
    </row>
    <row r="20" spans="1:11" s="5" customFormat="1" ht="16.5" customHeight="1" thickBot="1">
      <c r="A20" s="312" t="s">
        <v>26</v>
      </c>
      <c r="B20" s="313"/>
      <c r="C20" s="314"/>
      <c r="D20" s="19" t="s">
        <v>106</v>
      </c>
      <c r="E20" s="319" t="s">
        <v>27</v>
      </c>
      <c r="F20" s="320"/>
      <c r="G20" s="320"/>
      <c r="H20" s="21">
        <f>IF(K11="Fehler","Fehler",IF(K15="Fehler","Fehler",IF(K17="Fehler","Fehler",IF(K19="Fehler","Fehler",SUM(J9:J19)))))</f>
        <v>0</v>
      </c>
      <c r="I20" s="22" t="s">
        <v>29</v>
      </c>
      <c r="J20" s="23" t="s">
        <v>28</v>
      </c>
      <c r="K20" s="24" t="str">
        <f>IF(H20="Fehler","Fehler",IF(SUM(K9:K19)=0,"",ROUND(SUM(((H20/70)*5)+1)*2,0)/2))</f>
        <v/>
      </c>
    </row>
    <row r="21" spans="1:11" s="5" customFormat="1" ht="23.25" customHeight="1">
      <c r="A21" s="32" t="s">
        <v>2</v>
      </c>
      <c r="B21" s="382"/>
      <c r="C21" s="382"/>
      <c r="D21" s="382"/>
      <c r="E21" s="57"/>
      <c r="F21" s="58" t="s">
        <v>130</v>
      </c>
      <c r="G21" s="517"/>
      <c r="H21" s="381"/>
      <c r="I21" s="381"/>
      <c r="J21" s="381"/>
      <c r="K21" s="381"/>
    </row>
    <row r="22" spans="1:11" s="5" customFormat="1" ht="15" customHeight="1">
      <c r="A22" s="32" t="s">
        <v>71</v>
      </c>
      <c r="B22" s="32"/>
      <c r="C22" s="32"/>
      <c r="D22" s="32"/>
      <c r="E22" s="33"/>
      <c r="F22" s="32" t="s">
        <v>1</v>
      </c>
      <c r="G22" s="32"/>
      <c r="H22" s="32"/>
      <c r="I22" s="32"/>
      <c r="J22" s="33"/>
      <c r="K22" s="33"/>
    </row>
    <row r="23" spans="1:11" s="8" customFormat="1" ht="24.75" customHeight="1">
      <c r="A23" s="30" t="s">
        <v>49</v>
      </c>
      <c r="B23" s="30"/>
      <c r="C23" s="30"/>
      <c r="D23" s="30"/>
      <c r="E23" s="53"/>
      <c r="F23" s="30" t="s">
        <v>0</v>
      </c>
      <c r="G23" s="30"/>
      <c r="H23" s="30"/>
      <c r="I23" s="30"/>
      <c r="J23" s="36"/>
      <c r="K23" s="36"/>
    </row>
    <row r="24" spans="1:11" s="5" customFormat="1" ht="36.75" customHeight="1">
      <c r="A24" s="310" t="s">
        <v>120</v>
      </c>
      <c r="B24" s="310"/>
      <c r="C24" s="311"/>
      <c r="D24" s="311"/>
      <c r="E24" s="311"/>
      <c r="F24" s="311"/>
      <c r="G24" s="311"/>
      <c r="H24" s="311"/>
      <c r="I24" s="311"/>
      <c r="J24" s="311"/>
      <c r="K24" s="311"/>
    </row>
    <row r="25" spans="1:11">
      <c r="A25" s="6"/>
      <c r="B25" s="6"/>
      <c r="C25" s="6"/>
      <c r="D25" s="6"/>
      <c r="E25" s="7"/>
      <c r="F25" s="6"/>
      <c r="G25" s="6"/>
      <c r="H25" s="6"/>
      <c r="I25" s="6"/>
      <c r="J25" s="7"/>
      <c r="K25" s="7"/>
    </row>
    <row r="26" spans="1:11">
      <c r="A26" s="6"/>
      <c r="B26" s="6"/>
      <c r="C26" s="6"/>
      <c r="D26" s="6"/>
      <c r="E26" s="7"/>
      <c r="F26" s="6"/>
      <c r="G26" s="6"/>
      <c r="H26" s="6"/>
      <c r="I26" s="6"/>
      <c r="J26" s="7"/>
      <c r="K26" s="7"/>
    </row>
    <row r="27" spans="1:11">
      <c r="A27" s="6"/>
      <c r="B27" s="6"/>
      <c r="C27" s="6"/>
      <c r="D27" s="6"/>
      <c r="E27" s="7"/>
      <c r="F27" s="6"/>
      <c r="G27" s="6"/>
      <c r="H27" s="6"/>
      <c r="I27" s="6"/>
      <c r="J27" s="7"/>
      <c r="K27" s="7"/>
    </row>
    <row r="28" spans="1:11">
      <c r="A28" s="6"/>
      <c r="B28" s="6"/>
      <c r="C28" s="6"/>
      <c r="D28" s="6"/>
      <c r="E28" s="7"/>
      <c r="F28" s="6"/>
      <c r="G28" s="6"/>
      <c r="H28" s="6"/>
      <c r="I28" s="6"/>
      <c r="J28" s="7"/>
      <c r="K28" s="7"/>
    </row>
    <row r="29" spans="1:11">
      <c r="A29" s="6"/>
      <c r="B29" s="6"/>
      <c r="C29" s="6"/>
      <c r="D29" s="6"/>
      <c r="E29" s="7"/>
      <c r="F29" s="6"/>
      <c r="G29" s="6"/>
      <c r="H29" s="6"/>
      <c r="I29" s="6"/>
      <c r="J29" s="7"/>
      <c r="K29" s="7"/>
    </row>
    <row r="30" spans="1:11">
      <c r="A30" s="6"/>
      <c r="B30" s="6"/>
      <c r="C30" s="6"/>
      <c r="D30" s="6"/>
      <c r="E30" s="7"/>
      <c r="F30" s="6"/>
      <c r="G30" s="6"/>
      <c r="H30" s="6"/>
      <c r="I30" s="6"/>
      <c r="J30" s="7"/>
      <c r="K30" s="7"/>
    </row>
    <row r="31" spans="1:11">
      <c r="A31" s="6"/>
      <c r="B31" s="6"/>
      <c r="C31" s="6"/>
      <c r="D31" s="6"/>
      <c r="E31" s="7"/>
      <c r="F31" s="6"/>
      <c r="G31" s="6"/>
      <c r="H31" s="6"/>
      <c r="I31" s="6"/>
      <c r="J31" s="7"/>
      <c r="K31" s="7"/>
    </row>
    <row r="32" spans="1:11">
      <c r="A32" s="6"/>
      <c r="B32" s="6"/>
      <c r="C32" s="6"/>
      <c r="D32" s="6"/>
      <c r="E32" s="7"/>
      <c r="F32" s="6"/>
      <c r="G32" s="6"/>
      <c r="H32" s="6"/>
      <c r="I32" s="6"/>
      <c r="J32" s="7"/>
      <c r="K32" s="7"/>
    </row>
    <row r="33" spans="1:11">
      <c r="A33" s="6"/>
      <c r="B33" s="6"/>
      <c r="C33" s="6"/>
      <c r="D33" s="6"/>
      <c r="E33" s="7"/>
      <c r="F33" s="6"/>
      <c r="G33" s="6"/>
      <c r="H33" s="6"/>
      <c r="I33" s="6"/>
      <c r="J33" s="7"/>
      <c r="K33" s="7"/>
    </row>
    <row r="34" spans="1:11">
      <c r="A34" s="6"/>
      <c r="B34" s="6"/>
      <c r="C34" s="6"/>
      <c r="D34" s="6"/>
      <c r="E34" s="7"/>
      <c r="F34" s="6"/>
      <c r="G34" s="6"/>
      <c r="H34" s="6"/>
      <c r="I34" s="6"/>
      <c r="J34" s="7"/>
      <c r="K34" s="7"/>
    </row>
    <row r="35" spans="1:11">
      <c r="A35" s="6"/>
      <c r="B35" s="6"/>
      <c r="C35" s="6"/>
      <c r="D35" s="6"/>
      <c r="E35" s="7"/>
      <c r="F35" s="6"/>
      <c r="G35" s="6"/>
      <c r="H35" s="6"/>
      <c r="I35" s="6"/>
      <c r="J35" s="7"/>
      <c r="K35" s="7"/>
    </row>
    <row r="36" spans="1:11">
      <c r="A36" s="6"/>
      <c r="B36" s="6"/>
      <c r="C36" s="6"/>
      <c r="D36" s="6"/>
      <c r="E36" s="7"/>
      <c r="F36" s="6"/>
      <c r="G36" s="6"/>
      <c r="H36" s="6"/>
      <c r="I36" s="6"/>
      <c r="J36" s="7"/>
      <c r="K36" s="7"/>
    </row>
    <row r="37" spans="1:11">
      <c r="A37" s="6"/>
      <c r="B37" s="6"/>
      <c r="C37" s="6"/>
      <c r="D37" s="6"/>
      <c r="E37" s="7"/>
      <c r="F37" s="6"/>
      <c r="G37" s="6"/>
      <c r="H37" s="6"/>
      <c r="I37" s="6"/>
      <c r="J37" s="7"/>
      <c r="K37" s="7"/>
    </row>
    <row r="38" spans="1:11">
      <c r="A38" s="6"/>
      <c r="B38" s="6"/>
      <c r="C38" s="6"/>
      <c r="D38" s="6"/>
      <c r="E38" s="7"/>
      <c r="F38" s="6"/>
      <c r="G38" s="6"/>
      <c r="H38" s="6"/>
      <c r="I38" s="6"/>
      <c r="J38" s="7"/>
      <c r="K38" s="7"/>
    </row>
    <row r="39" spans="1:11">
      <c r="A39" s="6"/>
      <c r="B39" s="6"/>
      <c r="C39" s="6"/>
      <c r="D39" s="6"/>
      <c r="E39" s="7"/>
      <c r="F39" s="6"/>
      <c r="G39" s="6"/>
      <c r="H39" s="6"/>
      <c r="I39" s="6"/>
      <c r="J39" s="7"/>
      <c r="K39" s="7"/>
    </row>
    <row r="40" spans="1:11">
      <c r="A40" s="6"/>
      <c r="B40" s="6"/>
      <c r="C40" s="6"/>
      <c r="D40" s="6"/>
      <c r="E40" s="7"/>
      <c r="F40" s="6"/>
      <c r="G40" s="6"/>
      <c r="H40" s="6"/>
      <c r="I40" s="6"/>
      <c r="J40" s="7"/>
      <c r="K40" s="7"/>
    </row>
    <row r="41" spans="1:11">
      <c r="A41" s="6"/>
      <c r="B41" s="6"/>
      <c r="C41" s="6"/>
      <c r="D41" s="6"/>
      <c r="E41" s="7"/>
      <c r="F41" s="6"/>
      <c r="G41" s="6"/>
      <c r="H41" s="6"/>
      <c r="I41" s="6"/>
      <c r="J41" s="7"/>
      <c r="K41" s="7"/>
    </row>
    <row r="42" spans="1:11">
      <c r="A42" s="6"/>
      <c r="B42" s="6"/>
      <c r="C42" s="6"/>
      <c r="D42" s="6"/>
      <c r="E42" s="7"/>
      <c r="F42" s="6"/>
      <c r="G42" s="6"/>
      <c r="H42" s="6"/>
      <c r="I42" s="6"/>
      <c r="J42" s="7"/>
      <c r="K42" s="7"/>
    </row>
    <row r="43" spans="1:11">
      <c r="A43" s="6"/>
      <c r="B43" s="6"/>
      <c r="C43" s="6"/>
      <c r="D43" s="6"/>
      <c r="E43" s="7"/>
      <c r="F43" s="6"/>
      <c r="G43" s="6"/>
      <c r="H43" s="6"/>
      <c r="I43" s="6"/>
      <c r="J43" s="7"/>
      <c r="K43" s="7"/>
    </row>
    <row r="44" spans="1:11">
      <c r="A44" s="6"/>
      <c r="B44" s="6"/>
      <c r="C44" s="6"/>
      <c r="D44" s="6"/>
      <c r="E44" s="7"/>
      <c r="F44" s="6"/>
      <c r="G44" s="6"/>
      <c r="H44" s="6"/>
      <c r="I44" s="6"/>
      <c r="J44" s="7"/>
      <c r="K44" s="7"/>
    </row>
    <row r="45" spans="1:11">
      <c r="A45" s="6"/>
      <c r="B45" s="6"/>
      <c r="C45" s="6"/>
      <c r="D45" s="6"/>
      <c r="E45" s="7"/>
      <c r="F45" s="6"/>
      <c r="G45" s="6"/>
      <c r="H45" s="6"/>
      <c r="I45" s="6"/>
      <c r="J45" s="7"/>
      <c r="K45" s="7"/>
    </row>
    <row r="46" spans="1:11">
      <c r="A46" s="6"/>
      <c r="B46" s="6"/>
      <c r="C46" s="6"/>
      <c r="D46" s="6"/>
      <c r="E46" s="7"/>
      <c r="F46" s="6"/>
      <c r="G46" s="6"/>
      <c r="H46" s="6"/>
      <c r="I46" s="6"/>
      <c r="J46" s="7"/>
      <c r="K46" s="7"/>
    </row>
    <row r="47" spans="1:11">
      <c r="A47" s="6"/>
      <c r="B47" s="6"/>
      <c r="C47" s="6"/>
      <c r="D47" s="6"/>
      <c r="E47" s="7"/>
      <c r="F47" s="6"/>
      <c r="G47" s="6"/>
      <c r="H47" s="6"/>
      <c r="I47" s="6"/>
      <c r="J47" s="7"/>
      <c r="K47" s="7"/>
    </row>
    <row r="48" spans="1:11">
      <c r="A48" s="6"/>
      <c r="B48" s="6"/>
      <c r="C48" s="6"/>
      <c r="D48" s="6"/>
      <c r="E48" s="7"/>
      <c r="F48" s="6"/>
      <c r="G48" s="6"/>
      <c r="H48" s="6"/>
      <c r="I48" s="6"/>
      <c r="J48" s="7"/>
      <c r="K48" s="7"/>
    </row>
    <row r="49" spans="1:11">
      <c r="A49" s="6"/>
      <c r="B49" s="6"/>
      <c r="C49" s="6"/>
      <c r="D49" s="6"/>
      <c r="E49" s="7"/>
      <c r="F49" s="6"/>
      <c r="G49" s="6"/>
      <c r="H49" s="6"/>
      <c r="I49" s="6"/>
      <c r="J49" s="7"/>
      <c r="K49" s="7"/>
    </row>
    <row r="50" spans="1:11">
      <c r="A50" s="6"/>
      <c r="B50" s="6"/>
      <c r="C50" s="6"/>
      <c r="D50" s="6"/>
      <c r="E50" s="7"/>
      <c r="F50" s="6"/>
      <c r="G50" s="6"/>
      <c r="H50" s="6"/>
      <c r="I50" s="6"/>
      <c r="J50" s="7"/>
      <c r="K50" s="7"/>
    </row>
    <row r="51" spans="1:11">
      <c r="A51" s="6"/>
      <c r="B51" s="6"/>
      <c r="C51" s="6"/>
      <c r="D51" s="6"/>
      <c r="E51" s="7"/>
      <c r="F51" s="6"/>
      <c r="G51" s="6"/>
      <c r="H51" s="6"/>
      <c r="I51" s="6"/>
      <c r="J51" s="7"/>
      <c r="K51" s="7"/>
    </row>
    <row r="52" spans="1:11">
      <c r="A52" s="6"/>
      <c r="B52" s="6"/>
      <c r="C52" s="6"/>
      <c r="D52" s="6"/>
      <c r="E52" s="7"/>
      <c r="F52" s="6"/>
      <c r="G52" s="6"/>
      <c r="H52" s="6"/>
      <c r="I52" s="6"/>
      <c r="J52" s="7"/>
      <c r="K52" s="7"/>
    </row>
    <row r="53" spans="1:11">
      <c r="A53" s="5"/>
      <c r="B53" s="5"/>
      <c r="C53" s="5"/>
      <c r="D53" s="5"/>
      <c r="E53" s="9"/>
      <c r="F53" s="5"/>
      <c r="G53" s="5"/>
      <c r="H53" s="5"/>
      <c r="I53" s="5"/>
      <c r="J53" s="9"/>
      <c r="K53" s="9"/>
    </row>
    <row r="54" spans="1:11">
      <c r="A54" s="5"/>
      <c r="B54" s="5"/>
      <c r="C54" s="5"/>
      <c r="D54" s="5"/>
      <c r="E54" s="9"/>
      <c r="F54" s="5"/>
      <c r="G54" s="5"/>
      <c r="H54" s="5"/>
      <c r="I54" s="5"/>
      <c r="J54" s="9"/>
      <c r="K54" s="9"/>
    </row>
    <row r="55" spans="1:11">
      <c r="A55" s="5"/>
      <c r="B55" s="5"/>
      <c r="C55" s="5"/>
      <c r="D55" s="5"/>
      <c r="E55" s="9"/>
      <c r="F55" s="5"/>
      <c r="G55" s="5"/>
      <c r="H55" s="5"/>
      <c r="I55" s="5"/>
      <c r="J55" s="9"/>
      <c r="K55" s="9"/>
    </row>
    <row r="56" spans="1:11">
      <c r="A56" s="5"/>
      <c r="B56" s="5"/>
      <c r="C56" s="5"/>
      <c r="D56" s="5"/>
      <c r="E56" s="9"/>
      <c r="F56" s="5"/>
      <c r="G56" s="5"/>
      <c r="H56" s="5"/>
      <c r="I56" s="5"/>
      <c r="J56" s="9"/>
      <c r="K56" s="9"/>
    </row>
    <row r="57" spans="1:11">
      <c r="A57" s="5"/>
      <c r="B57" s="5"/>
      <c r="C57" s="5"/>
      <c r="D57" s="5"/>
      <c r="E57" s="9"/>
      <c r="F57" s="5"/>
      <c r="G57" s="5"/>
      <c r="H57" s="5"/>
      <c r="I57" s="5"/>
      <c r="J57" s="9"/>
      <c r="K57" s="9"/>
    </row>
    <row r="58" spans="1:11">
      <c r="A58" s="5"/>
      <c r="B58" s="5"/>
      <c r="C58" s="5"/>
      <c r="D58" s="5"/>
      <c r="E58" s="9"/>
      <c r="F58" s="5"/>
      <c r="G58" s="5"/>
      <c r="H58" s="5"/>
      <c r="I58" s="5"/>
      <c r="J58" s="9"/>
      <c r="K58" s="9"/>
    </row>
    <row r="59" spans="1:11">
      <c r="A59" s="5"/>
      <c r="B59" s="5"/>
      <c r="C59" s="5"/>
      <c r="D59" s="5"/>
      <c r="E59" s="9"/>
      <c r="F59" s="5"/>
      <c r="G59" s="5"/>
      <c r="H59" s="5"/>
      <c r="I59" s="5"/>
      <c r="J59" s="9"/>
      <c r="K59" s="9"/>
    </row>
    <row r="60" spans="1:11">
      <c r="A60" s="5"/>
      <c r="B60" s="5"/>
      <c r="C60" s="5"/>
      <c r="D60" s="5"/>
      <c r="E60" s="9"/>
      <c r="F60" s="5"/>
      <c r="G60" s="5"/>
      <c r="H60" s="5"/>
      <c r="I60" s="5"/>
      <c r="J60" s="9"/>
      <c r="K60" s="9"/>
    </row>
    <row r="61" spans="1:11">
      <c r="A61" s="5"/>
      <c r="B61" s="5"/>
      <c r="C61" s="5"/>
      <c r="D61" s="5"/>
      <c r="E61" s="9"/>
      <c r="F61" s="5"/>
      <c r="G61" s="5"/>
      <c r="H61" s="5"/>
      <c r="I61" s="5"/>
      <c r="J61" s="9"/>
      <c r="K61" s="9"/>
    </row>
    <row r="62" spans="1:11">
      <c r="A62" s="5"/>
      <c r="B62" s="5"/>
      <c r="C62" s="5"/>
      <c r="D62" s="5"/>
      <c r="E62" s="9"/>
      <c r="F62" s="5"/>
      <c r="G62" s="5"/>
      <c r="H62" s="5"/>
      <c r="I62" s="5"/>
      <c r="J62" s="9"/>
      <c r="K62" s="9"/>
    </row>
    <row r="63" spans="1:11">
      <c r="A63" s="5"/>
      <c r="B63" s="5"/>
      <c r="C63" s="5"/>
      <c r="D63" s="5"/>
      <c r="E63" s="9"/>
      <c r="F63" s="5"/>
      <c r="G63" s="5"/>
      <c r="H63" s="5"/>
      <c r="I63" s="5"/>
      <c r="J63" s="9"/>
      <c r="K63" s="9"/>
    </row>
    <row r="64" spans="1:11">
      <c r="A64" s="5"/>
      <c r="B64" s="5"/>
      <c r="C64" s="5"/>
      <c r="D64" s="5"/>
      <c r="E64" s="9"/>
      <c r="F64" s="5"/>
      <c r="G64" s="5"/>
      <c r="H64" s="5"/>
      <c r="I64" s="5"/>
      <c r="J64" s="9"/>
      <c r="K64" s="9"/>
    </row>
    <row r="65" spans="1:11">
      <c r="A65" s="5"/>
      <c r="B65" s="5"/>
      <c r="C65" s="5"/>
      <c r="D65" s="5"/>
      <c r="E65" s="9"/>
      <c r="F65" s="5"/>
      <c r="G65" s="5"/>
      <c r="H65" s="5"/>
      <c r="I65" s="5"/>
      <c r="J65" s="9"/>
      <c r="K65" s="9"/>
    </row>
  </sheetData>
  <sheetProtection sheet="1" objects="1" scenarios="1" formatCells="0" formatColumns="0" formatRows="0" sort="0" autoFilter="0"/>
  <customSheetViews>
    <customSheetView guid="{0B43FBCB-C830-11DC-8DB8-001B63993140}" showGridLines="0">
      <selection activeCell="C5" sqref="C5:K5"/>
      <pageSetup paperSize="9" scale="92" orientation="portrait"/>
      <headerFooter alignWithMargins="0"/>
    </customSheetView>
  </customSheetViews>
  <mergeCells count="51">
    <mergeCell ref="A24:K24"/>
    <mergeCell ref="A20:C20"/>
    <mergeCell ref="C18:D18"/>
    <mergeCell ref="C19:D19"/>
    <mergeCell ref="F18:I18"/>
    <mergeCell ref="F19:I19"/>
    <mergeCell ref="A19:B19"/>
    <mergeCell ref="G21:K21"/>
    <mergeCell ref="B21:D21"/>
    <mergeCell ref="E20:G20"/>
    <mergeCell ref="A18:B18"/>
    <mergeCell ref="A1:K1"/>
    <mergeCell ref="C5:K5"/>
    <mergeCell ref="C6:K6"/>
    <mergeCell ref="A2:B2"/>
    <mergeCell ref="A3:B3"/>
    <mergeCell ref="A4:B4"/>
    <mergeCell ref="A5:B5"/>
    <mergeCell ref="A6:B6"/>
    <mergeCell ref="C2:K2"/>
    <mergeCell ref="C3:K3"/>
    <mergeCell ref="C4:K4"/>
    <mergeCell ref="F12:I12"/>
    <mergeCell ref="C12:D12"/>
    <mergeCell ref="C7:K7"/>
    <mergeCell ref="C9:D9"/>
    <mergeCell ref="C10:D10"/>
    <mergeCell ref="C11:D11"/>
    <mergeCell ref="F8:I8"/>
    <mergeCell ref="C8:D8"/>
    <mergeCell ref="F9:I9"/>
    <mergeCell ref="F10:I10"/>
    <mergeCell ref="F11:I11"/>
    <mergeCell ref="A7:B7"/>
    <mergeCell ref="A8:B8"/>
    <mergeCell ref="A9:B9"/>
    <mergeCell ref="A10:B11"/>
    <mergeCell ref="A12:B12"/>
    <mergeCell ref="C17:D17"/>
    <mergeCell ref="F16:I16"/>
    <mergeCell ref="C15:D15"/>
    <mergeCell ref="A16:B16"/>
    <mergeCell ref="C13:D13"/>
    <mergeCell ref="F13:I13"/>
    <mergeCell ref="C14:D14"/>
    <mergeCell ref="F14:I14"/>
    <mergeCell ref="F15:I15"/>
    <mergeCell ref="F17:I17"/>
    <mergeCell ref="C16:D16"/>
    <mergeCell ref="A17:B17"/>
    <mergeCell ref="A13:B15"/>
  </mergeCells>
  <phoneticPr fontId="6" type="noConversion"/>
  <pageMargins left="0.51181102362204722" right="0.23622047244094491" top="0.51181102362204722" bottom="0.15748031496062992" header="0.19685039370078741" footer="0"/>
  <pageSetup paperSize="9" scale="92" orientation="portrait"/>
  <headerFooter alignWithMargins="0">
    <oddHeader>&amp;L&amp;6Bildungsplan zur Verordnung über die berufliche Grundbildung&amp;R&amp;6Anhang 6a: Anforderungen an die Lerndokumentation</oddHeader>
    <oddFooter>&amp;L&amp;6OdA Wald / CODOC&amp;R&amp;6 1. Ausgabe: 30.04.2007</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57345" r:id="rId3" name="Check Box 1">
              <controlPr defaultSize="0" autoLine="0" autoPict="0">
                <anchor moveWithCells="1">
                  <from>
                    <xdr:col>2</xdr:col>
                    <xdr:colOff>50800</xdr:colOff>
                    <xdr:row>5</xdr:row>
                    <xdr:rowOff>25400</xdr:rowOff>
                  </from>
                  <to>
                    <xdr:col>2</xdr:col>
                    <xdr:colOff>330200</xdr:colOff>
                    <xdr:row>5</xdr:row>
                    <xdr:rowOff>228600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enableFormatConditionsCalculation="0">
    <tabColor theme="5" tint="0.39997558519241921"/>
  </sheetPr>
  <dimension ref="A1:K66"/>
  <sheetViews>
    <sheetView showGridLines="0" workbookViewId="0">
      <selection sqref="A1:K1"/>
    </sheetView>
  </sheetViews>
  <sheetFormatPr baseColWidth="10" defaultColWidth="11.5" defaultRowHeight="12" x14ac:dyDescent="0"/>
  <cols>
    <col min="1" max="1" width="5.6640625" style="10" customWidth="1"/>
    <col min="2" max="2" width="10.5" style="10" customWidth="1"/>
    <col min="3" max="4" width="10.6640625" style="10" customWidth="1"/>
    <col min="5" max="5" width="9.33203125" style="11" customWidth="1"/>
    <col min="6" max="6" width="7.5" style="10" customWidth="1"/>
    <col min="7" max="7" width="8.1640625" style="10" customWidth="1"/>
    <col min="8" max="8" width="6.6640625" style="10" customWidth="1"/>
    <col min="9" max="9" width="13" style="10" customWidth="1"/>
    <col min="10" max="10" width="8.5" style="11" customWidth="1"/>
    <col min="11" max="11" width="6.5" style="11" customWidth="1"/>
    <col min="12" max="16384" width="11.5" style="10"/>
  </cols>
  <sheetData>
    <row r="1" spans="1:11" s="4" customFormat="1" ht="28.5" customHeight="1" thickBot="1">
      <c r="A1" s="323" t="s">
        <v>91</v>
      </c>
      <c r="B1" s="324"/>
      <c r="C1" s="324"/>
      <c r="D1" s="324"/>
      <c r="E1" s="324"/>
      <c r="F1" s="324"/>
      <c r="G1" s="324"/>
      <c r="H1" s="324"/>
      <c r="I1" s="324"/>
      <c r="J1" s="324"/>
      <c r="K1" s="423"/>
    </row>
    <row r="2" spans="1:11" s="5" customFormat="1" ht="15" customHeight="1">
      <c r="A2" s="340" t="s">
        <v>74</v>
      </c>
      <c r="B2" s="431"/>
      <c r="C2" s="437" t="str">
        <f>IF('1. S. a'!C2:K2="","",'1. S. a'!C2:K2)</f>
        <v/>
      </c>
      <c r="D2" s="438"/>
      <c r="E2" s="438"/>
      <c r="F2" s="438"/>
      <c r="G2" s="438"/>
      <c r="H2" s="438"/>
      <c r="I2" s="438"/>
      <c r="J2" s="438"/>
      <c r="K2" s="439"/>
    </row>
    <row r="3" spans="1:11" s="5" customFormat="1" ht="15" customHeight="1">
      <c r="A3" s="333" t="s">
        <v>75</v>
      </c>
      <c r="B3" s="435"/>
      <c r="C3" s="437" t="str">
        <f>IF('1. S. a'!C3:K3="","",'1. S. a'!C3:K3)</f>
        <v/>
      </c>
      <c r="D3" s="438"/>
      <c r="E3" s="438"/>
      <c r="F3" s="438"/>
      <c r="G3" s="438"/>
      <c r="H3" s="438"/>
      <c r="I3" s="438"/>
      <c r="J3" s="438"/>
      <c r="K3" s="439"/>
    </row>
    <row r="4" spans="1:11" s="5" customFormat="1" ht="15" customHeight="1">
      <c r="A4" s="333" t="s">
        <v>76</v>
      </c>
      <c r="B4" s="435"/>
      <c r="C4" s="437" t="str">
        <f>IF('1. S. a'!C4:K4="","",'1. S. a'!C4:K4)</f>
        <v/>
      </c>
      <c r="D4" s="438"/>
      <c r="E4" s="438"/>
      <c r="F4" s="438"/>
      <c r="G4" s="438"/>
      <c r="H4" s="438"/>
      <c r="I4" s="438"/>
      <c r="J4" s="438"/>
      <c r="K4" s="439"/>
    </row>
    <row r="5" spans="1:11" s="5" customFormat="1" ht="15" customHeight="1" thickBot="1">
      <c r="A5" s="335" t="s">
        <v>77</v>
      </c>
      <c r="B5" s="436"/>
      <c r="C5" s="362"/>
      <c r="D5" s="395"/>
      <c r="E5" s="395"/>
      <c r="F5" s="395"/>
      <c r="G5" s="395"/>
      <c r="H5" s="395"/>
      <c r="I5" s="395"/>
      <c r="J5" s="395"/>
      <c r="K5" s="516"/>
    </row>
    <row r="6" spans="1:11" s="5" customFormat="1" ht="17" customHeight="1">
      <c r="A6" s="289" t="s">
        <v>79</v>
      </c>
      <c r="B6" s="414"/>
      <c r="C6" s="424" t="b">
        <v>0</v>
      </c>
      <c r="D6" s="428"/>
      <c r="E6" s="424" t="b">
        <v>0</v>
      </c>
      <c r="F6" s="425"/>
      <c r="G6" s="428"/>
      <c r="H6" s="424" t="b">
        <v>0</v>
      </c>
      <c r="I6" s="425"/>
      <c r="J6" s="425"/>
      <c r="K6" s="12"/>
    </row>
    <row r="7" spans="1:11" s="5" customFormat="1" ht="17" customHeight="1" thickBot="1">
      <c r="A7" s="433"/>
      <c r="B7" s="434"/>
      <c r="C7" s="429" t="b">
        <v>0</v>
      </c>
      <c r="D7" s="430"/>
      <c r="E7" s="429" t="b">
        <v>0</v>
      </c>
      <c r="F7" s="432"/>
      <c r="G7" s="430"/>
      <c r="H7" s="426"/>
      <c r="I7" s="427"/>
      <c r="J7" s="427"/>
      <c r="K7" s="13"/>
    </row>
    <row r="8" spans="1:11" s="5" customFormat="1" ht="25.5" customHeight="1" thickBot="1">
      <c r="A8" s="287" t="s">
        <v>80</v>
      </c>
      <c r="B8" s="398"/>
      <c r="C8" s="397" t="s">
        <v>13</v>
      </c>
      <c r="D8" s="401"/>
      <c r="E8" s="401"/>
      <c r="F8" s="401"/>
      <c r="G8" s="401"/>
      <c r="H8" s="401"/>
      <c r="I8" s="401"/>
      <c r="J8" s="401"/>
      <c r="K8" s="413"/>
    </row>
    <row r="9" spans="1:11" s="5" customFormat="1" ht="37.5" customHeight="1" thickBot="1">
      <c r="A9" s="287" t="s">
        <v>132</v>
      </c>
      <c r="B9" s="398"/>
      <c r="C9" s="397" t="s">
        <v>123</v>
      </c>
      <c r="D9" s="398"/>
      <c r="E9" s="40" t="s">
        <v>119</v>
      </c>
      <c r="F9" s="397" t="s">
        <v>22</v>
      </c>
      <c r="G9" s="401"/>
      <c r="H9" s="401"/>
      <c r="I9" s="398"/>
      <c r="J9" s="40" t="s">
        <v>21</v>
      </c>
      <c r="K9" s="41" t="s">
        <v>19</v>
      </c>
    </row>
    <row r="10" spans="1:11" s="5" customFormat="1" ht="45.75" customHeight="1">
      <c r="A10" s="289" t="s">
        <v>135</v>
      </c>
      <c r="B10" s="414"/>
      <c r="C10" s="399" t="s">
        <v>16</v>
      </c>
      <c r="D10" s="400"/>
      <c r="E10" s="14">
        <v>10</v>
      </c>
      <c r="F10" s="410"/>
      <c r="G10" s="411"/>
      <c r="H10" s="411"/>
      <c r="I10" s="412"/>
      <c r="J10" s="25"/>
      <c r="K10" s="37" t="str">
        <f>IF(J10&gt;E10,"Fehler","")</f>
        <v/>
      </c>
    </row>
    <row r="11" spans="1:11" s="5" customFormat="1" ht="45.75" customHeight="1">
      <c r="A11" s="303" t="s">
        <v>15</v>
      </c>
      <c r="B11" s="418"/>
      <c r="C11" s="405" t="s">
        <v>38</v>
      </c>
      <c r="D11" s="406"/>
      <c r="E11" s="15">
        <v>10</v>
      </c>
      <c r="F11" s="402"/>
      <c r="G11" s="403"/>
      <c r="H11" s="403" t="s">
        <v>97</v>
      </c>
      <c r="I11" s="404"/>
      <c r="J11" s="26"/>
      <c r="K11" s="38" t="str">
        <f t="shared" ref="K11:K19" si="0">IF(J11&gt;E11,"Fehler","")</f>
        <v/>
      </c>
    </row>
    <row r="12" spans="1:11" s="5" customFormat="1" ht="45.75" customHeight="1" thickBot="1">
      <c r="A12" s="322"/>
      <c r="B12" s="415"/>
      <c r="C12" s="389" t="s">
        <v>23</v>
      </c>
      <c r="D12" s="390"/>
      <c r="E12" s="16">
        <v>10</v>
      </c>
      <c r="F12" s="394"/>
      <c r="G12" s="395"/>
      <c r="H12" s="395"/>
      <c r="I12" s="396"/>
      <c r="J12" s="27"/>
      <c r="K12" s="39">
        <f>IF(J10&gt;E10,"Fehler",IF(J11&gt;E11,"Fehler",IF(J12&gt;E12,"Fehler",SUM(J10:J12))))</f>
        <v>0</v>
      </c>
    </row>
    <row r="13" spans="1:11" s="5" customFormat="1" ht="45.75" customHeight="1">
      <c r="A13" s="352" t="s">
        <v>70</v>
      </c>
      <c r="B13" s="419"/>
      <c r="C13" s="399" t="s">
        <v>98</v>
      </c>
      <c r="D13" s="400"/>
      <c r="E13" s="17">
        <v>5</v>
      </c>
      <c r="F13" s="407"/>
      <c r="G13" s="408"/>
      <c r="H13" s="408"/>
      <c r="I13" s="409"/>
      <c r="J13" s="28"/>
      <c r="K13" s="37" t="str">
        <f>IF(J13&gt;E13,"Fehler","")</f>
        <v/>
      </c>
    </row>
    <row r="14" spans="1:11" s="5" customFormat="1" ht="45.75" customHeight="1">
      <c r="A14" s="298" t="s">
        <v>129</v>
      </c>
      <c r="B14" s="416"/>
      <c r="C14" s="405" t="s">
        <v>99</v>
      </c>
      <c r="D14" s="406"/>
      <c r="E14" s="15">
        <v>5</v>
      </c>
      <c r="F14" s="402"/>
      <c r="G14" s="403"/>
      <c r="H14" s="403"/>
      <c r="I14" s="404"/>
      <c r="J14" s="26"/>
      <c r="K14" s="38" t="str">
        <f t="shared" si="0"/>
        <v/>
      </c>
    </row>
    <row r="15" spans="1:11" s="5" customFormat="1" ht="45.75" customHeight="1">
      <c r="A15" s="298"/>
      <c r="B15" s="416"/>
      <c r="C15" s="405" t="s">
        <v>100</v>
      </c>
      <c r="D15" s="406"/>
      <c r="E15" s="15">
        <v>5</v>
      </c>
      <c r="F15" s="402"/>
      <c r="G15" s="403"/>
      <c r="H15" s="403"/>
      <c r="I15" s="404"/>
      <c r="J15" s="26"/>
      <c r="K15" s="38" t="str">
        <f t="shared" si="0"/>
        <v/>
      </c>
    </row>
    <row r="16" spans="1:11" s="5" customFormat="1" ht="45.75" customHeight="1" thickBot="1">
      <c r="A16" s="304"/>
      <c r="B16" s="417"/>
      <c r="C16" s="389" t="s">
        <v>101</v>
      </c>
      <c r="D16" s="390"/>
      <c r="E16" s="18">
        <v>5</v>
      </c>
      <c r="F16" s="394"/>
      <c r="G16" s="395"/>
      <c r="H16" s="395"/>
      <c r="I16" s="396"/>
      <c r="J16" s="29"/>
      <c r="K16" s="39">
        <f>IF(J13&gt;E13,"Fehler",IF(J14&gt;E14,"Fehler",IF(J15&gt;E15,"Fehler",IF(J16&gt;E16,"Fehler",SUM(J13:J16)))))</f>
        <v>0</v>
      </c>
    </row>
    <row r="17" spans="1:11" s="5" customFormat="1" ht="45.75" customHeight="1">
      <c r="A17" s="289" t="s">
        <v>24</v>
      </c>
      <c r="B17" s="414"/>
      <c r="C17" s="399" t="s">
        <v>102</v>
      </c>
      <c r="D17" s="400"/>
      <c r="E17" s="17">
        <v>5</v>
      </c>
      <c r="F17" s="407"/>
      <c r="G17" s="408"/>
      <c r="H17" s="408"/>
      <c r="I17" s="409"/>
      <c r="J17" s="28"/>
      <c r="K17" s="37" t="str">
        <f t="shared" si="0"/>
        <v/>
      </c>
    </row>
    <row r="18" spans="1:11" s="5" customFormat="1" ht="45.75" customHeight="1" thickBot="1">
      <c r="A18" s="322" t="s">
        <v>131</v>
      </c>
      <c r="B18" s="415"/>
      <c r="C18" s="389" t="s">
        <v>103</v>
      </c>
      <c r="D18" s="390"/>
      <c r="E18" s="16">
        <v>5</v>
      </c>
      <c r="F18" s="394"/>
      <c r="G18" s="395"/>
      <c r="H18" s="395"/>
      <c r="I18" s="396"/>
      <c r="J18" s="27"/>
      <c r="K18" s="39">
        <f>IF(J17&gt;E17,"Fehler",IF(J18&gt;E18,"Fehler",SUM(J17:J18)))</f>
        <v>0</v>
      </c>
    </row>
    <row r="19" spans="1:11" s="5" customFormat="1" ht="45.75" customHeight="1">
      <c r="A19" s="289" t="s">
        <v>25</v>
      </c>
      <c r="B19" s="414"/>
      <c r="C19" s="399" t="s">
        <v>104</v>
      </c>
      <c r="D19" s="400"/>
      <c r="E19" s="17">
        <v>5</v>
      </c>
      <c r="F19" s="407"/>
      <c r="G19" s="408"/>
      <c r="H19" s="408"/>
      <c r="I19" s="409"/>
      <c r="J19" s="28"/>
      <c r="K19" s="37" t="str">
        <f t="shared" si="0"/>
        <v/>
      </c>
    </row>
    <row r="20" spans="1:11" s="5" customFormat="1" ht="45.75" customHeight="1" thickBot="1">
      <c r="A20" s="322" t="s">
        <v>131</v>
      </c>
      <c r="B20" s="415"/>
      <c r="C20" s="389" t="s">
        <v>105</v>
      </c>
      <c r="D20" s="390"/>
      <c r="E20" s="18">
        <v>5</v>
      </c>
      <c r="F20" s="394"/>
      <c r="G20" s="395"/>
      <c r="H20" s="395"/>
      <c r="I20" s="396"/>
      <c r="J20" s="29"/>
      <c r="K20" s="39">
        <f>IF(J19&gt;E19,"Fehler",IF(J20&gt;E20,"Fehler",SUM(J19:J20)))</f>
        <v>0</v>
      </c>
    </row>
    <row r="21" spans="1:11" s="5" customFormat="1" ht="16.5" customHeight="1" thickBot="1">
      <c r="A21" s="312" t="s">
        <v>26</v>
      </c>
      <c r="B21" s="313"/>
      <c r="C21" s="313"/>
      <c r="D21" s="19" t="s">
        <v>106</v>
      </c>
      <c r="E21" s="319" t="s">
        <v>27</v>
      </c>
      <c r="F21" s="313"/>
      <c r="G21" s="313"/>
      <c r="H21" s="21">
        <f>IF(K12="Fehler","Fehler",IF(K16="Fehler","Fehler",IF(K18="Fehler","Fehler",IF(K20="Fehler","Fehler",SUM(J10:J20)))))</f>
        <v>0</v>
      </c>
      <c r="I21" s="22" t="s">
        <v>29</v>
      </c>
      <c r="J21" s="23" t="s">
        <v>28</v>
      </c>
      <c r="K21" s="24" t="str">
        <f>IF(H21="Fehler","Fehler",IF(SUM(K10:K20)=0,"",ROUND(SUM(((H21/70)*5)+1)*2,0)/2))</f>
        <v/>
      </c>
    </row>
    <row r="22" spans="1:11" s="5" customFormat="1" ht="26.25" customHeight="1">
      <c r="A22" s="32" t="s">
        <v>2</v>
      </c>
      <c r="B22" s="420" t="str">
        <f>IF('5. S. a'!B21:D21="","",'5. S. a'!B21:D21)</f>
        <v/>
      </c>
      <c r="C22" s="420"/>
      <c r="D22" s="420"/>
      <c r="E22" s="57"/>
      <c r="F22" s="58" t="s">
        <v>130</v>
      </c>
      <c r="G22" s="512" t="str">
        <f>IF('5. S. a'!G21:K21="","",'5. S. a'!G21:K21)</f>
        <v/>
      </c>
      <c r="H22" s="513"/>
      <c r="I22" s="513"/>
      <c r="J22" s="513"/>
      <c r="K22" s="513"/>
    </row>
    <row r="23" spans="1:11" s="5" customFormat="1" ht="15" customHeight="1">
      <c r="A23" s="32" t="s">
        <v>71</v>
      </c>
      <c r="B23" s="32"/>
      <c r="C23" s="32"/>
      <c r="D23" s="32"/>
      <c r="E23" s="33"/>
      <c r="F23" s="32" t="s">
        <v>1</v>
      </c>
      <c r="G23" s="32"/>
      <c r="H23" s="32"/>
      <c r="I23" s="32"/>
      <c r="J23" s="33"/>
      <c r="K23" s="33"/>
    </row>
    <row r="24" spans="1:11" s="8" customFormat="1" ht="24.75" customHeight="1">
      <c r="A24" s="30" t="s">
        <v>49</v>
      </c>
      <c r="B24" s="30"/>
      <c r="C24" s="30"/>
      <c r="D24" s="30"/>
      <c r="E24" s="53"/>
      <c r="F24" s="30" t="s">
        <v>0</v>
      </c>
      <c r="G24" s="30"/>
      <c r="H24" s="30"/>
      <c r="I24" s="30"/>
      <c r="J24" s="36"/>
      <c r="K24" s="36"/>
    </row>
    <row r="25" spans="1:11" s="5" customFormat="1" ht="36.75" customHeight="1">
      <c r="A25" s="310" t="s">
        <v>120</v>
      </c>
      <c r="B25" s="310"/>
      <c r="C25" s="310"/>
      <c r="D25" s="310"/>
      <c r="E25" s="310"/>
      <c r="F25" s="310"/>
      <c r="G25" s="310"/>
      <c r="H25" s="310"/>
      <c r="I25" s="310"/>
      <c r="J25" s="310"/>
      <c r="K25" s="310"/>
    </row>
    <row r="26" spans="1:11" s="5" customFormat="1">
      <c r="A26" s="6"/>
      <c r="B26" s="6"/>
      <c r="C26" s="6"/>
      <c r="D26" s="6"/>
      <c r="E26" s="7"/>
      <c r="F26" s="6"/>
      <c r="G26" s="6"/>
      <c r="H26" s="6"/>
      <c r="I26" s="6"/>
      <c r="J26" s="7"/>
      <c r="K26" s="7"/>
    </row>
    <row r="27" spans="1:11" s="5" customFormat="1">
      <c r="A27" s="6"/>
      <c r="B27" s="6"/>
      <c r="C27" s="6"/>
      <c r="D27" s="6"/>
      <c r="E27" s="7"/>
      <c r="F27" s="6"/>
      <c r="G27" s="6"/>
      <c r="H27" s="6"/>
      <c r="I27" s="6"/>
      <c r="J27" s="7"/>
      <c r="K27" s="7"/>
    </row>
    <row r="28" spans="1:11" s="5" customFormat="1">
      <c r="A28" s="6"/>
      <c r="B28" s="6"/>
      <c r="C28" s="6"/>
      <c r="D28" s="6"/>
      <c r="E28" s="7"/>
      <c r="F28" s="6"/>
      <c r="G28" s="6"/>
      <c r="H28" s="6"/>
      <c r="I28" s="6"/>
      <c r="J28" s="7"/>
      <c r="K28" s="7"/>
    </row>
    <row r="29" spans="1:11" s="5" customFormat="1">
      <c r="A29" s="6"/>
      <c r="B29" s="6"/>
      <c r="C29" s="6"/>
      <c r="D29" s="6"/>
      <c r="E29" s="7"/>
      <c r="F29" s="6"/>
      <c r="G29" s="6"/>
      <c r="H29" s="6"/>
      <c r="I29" s="6"/>
      <c r="J29" s="7"/>
      <c r="K29" s="7"/>
    </row>
    <row r="30" spans="1:11" s="5" customFormat="1">
      <c r="A30" s="6"/>
      <c r="B30" s="6"/>
      <c r="C30" s="6"/>
      <c r="D30" s="6"/>
      <c r="E30" s="7"/>
      <c r="F30" s="6"/>
      <c r="G30" s="6"/>
      <c r="H30" s="6"/>
      <c r="I30" s="6"/>
      <c r="J30" s="7"/>
      <c r="K30" s="7"/>
    </row>
    <row r="31" spans="1:11" s="5" customFormat="1">
      <c r="A31" s="6"/>
      <c r="B31" s="6"/>
      <c r="C31" s="6"/>
      <c r="D31" s="6"/>
      <c r="E31" s="7"/>
      <c r="F31" s="6"/>
      <c r="G31" s="6"/>
      <c r="H31" s="6"/>
      <c r="I31" s="6"/>
      <c r="J31" s="7"/>
      <c r="K31" s="7"/>
    </row>
    <row r="32" spans="1:11" s="5" customFormat="1">
      <c r="A32" s="6"/>
      <c r="B32" s="6"/>
      <c r="C32" s="6"/>
      <c r="D32" s="6"/>
      <c r="E32" s="7"/>
      <c r="F32" s="6"/>
      <c r="G32" s="6"/>
      <c r="H32" s="6"/>
      <c r="I32" s="6"/>
      <c r="J32" s="7"/>
      <c r="K32" s="7"/>
    </row>
    <row r="33" spans="1:11" s="5" customFormat="1">
      <c r="A33" s="6"/>
      <c r="B33" s="6"/>
      <c r="C33" s="6"/>
      <c r="D33" s="6"/>
      <c r="E33" s="7"/>
      <c r="F33" s="6"/>
      <c r="G33" s="6"/>
      <c r="H33" s="6"/>
      <c r="I33" s="6"/>
      <c r="J33" s="7"/>
      <c r="K33" s="7"/>
    </row>
    <row r="34" spans="1:11" s="5" customFormat="1">
      <c r="A34" s="6"/>
      <c r="B34" s="6"/>
      <c r="C34" s="6"/>
      <c r="D34" s="6"/>
      <c r="E34" s="7"/>
      <c r="F34" s="6"/>
      <c r="G34" s="6"/>
      <c r="H34" s="6"/>
      <c r="I34" s="6"/>
      <c r="J34" s="7"/>
      <c r="K34" s="7"/>
    </row>
    <row r="35" spans="1:11" s="5" customFormat="1">
      <c r="A35" s="6"/>
      <c r="B35" s="6"/>
      <c r="C35" s="6"/>
      <c r="D35" s="6"/>
      <c r="E35" s="7"/>
      <c r="F35" s="6"/>
      <c r="G35" s="6"/>
      <c r="H35" s="6"/>
      <c r="I35" s="6"/>
      <c r="J35" s="7"/>
      <c r="K35" s="7"/>
    </row>
    <row r="36" spans="1:11" s="5" customFormat="1">
      <c r="A36" s="6"/>
      <c r="B36" s="6"/>
      <c r="C36" s="6"/>
      <c r="D36" s="6"/>
      <c r="E36" s="7"/>
      <c r="F36" s="6"/>
      <c r="G36" s="6"/>
      <c r="H36" s="6"/>
      <c r="I36" s="6"/>
      <c r="J36" s="7"/>
      <c r="K36" s="7"/>
    </row>
    <row r="37" spans="1:11" s="5" customFormat="1">
      <c r="A37" s="6"/>
      <c r="B37" s="6"/>
      <c r="C37" s="6"/>
      <c r="D37" s="6"/>
      <c r="E37" s="7"/>
      <c r="F37" s="6"/>
      <c r="G37" s="6"/>
      <c r="H37" s="6"/>
      <c r="I37" s="6"/>
      <c r="J37" s="7"/>
      <c r="K37" s="7"/>
    </row>
    <row r="38" spans="1:11" s="5" customFormat="1">
      <c r="A38" s="6"/>
      <c r="B38" s="6"/>
      <c r="C38" s="6"/>
      <c r="D38" s="6"/>
      <c r="E38" s="7"/>
      <c r="F38" s="6"/>
      <c r="G38" s="6"/>
      <c r="H38" s="6"/>
      <c r="I38" s="6"/>
      <c r="J38" s="7"/>
      <c r="K38" s="7"/>
    </row>
    <row r="39" spans="1:11" s="5" customFormat="1">
      <c r="A39" s="6"/>
      <c r="B39" s="6"/>
      <c r="C39" s="6"/>
      <c r="D39" s="6"/>
      <c r="E39" s="7"/>
      <c r="F39" s="6"/>
      <c r="G39" s="6"/>
      <c r="H39" s="6"/>
      <c r="I39" s="6"/>
      <c r="J39" s="7"/>
      <c r="K39" s="7"/>
    </row>
    <row r="40" spans="1:11" s="5" customFormat="1">
      <c r="A40" s="6"/>
      <c r="B40" s="6"/>
      <c r="C40" s="6"/>
      <c r="D40" s="6"/>
      <c r="E40" s="7"/>
      <c r="F40" s="6"/>
      <c r="G40" s="6"/>
      <c r="H40" s="6"/>
      <c r="I40" s="6"/>
      <c r="J40" s="7"/>
      <c r="K40" s="7"/>
    </row>
    <row r="41" spans="1:11" s="5" customFormat="1">
      <c r="A41" s="6"/>
      <c r="B41" s="6"/>
      <c r="C41" s="6"/>
      <c r="D41" s="6"/>
      <c r="E41" s="7"/>
      <c r="F41" s="6"/>
      <c r="G41" s="6"/>
      <c r="H41" s="6"/>
      <c r="I41" s="6"/>
      <c r="J41" s="7"/>
      <c r="K41" s="7"/>
    </row>
    <row r="42" spans="1:11" s="5" customFormat="1">
      <c r="A42" s="6"/>
      <c r="B42" s="6"/>
      <c r="C42" s="6"/>
      <c r="D42" s="6"/>
      <c r="E42" s="7"/>
      <c r="F42" s="6"/>
      <c r="G42" s="6"/>
      <c r="H42" s="6"/>
      <c r="I42" s="6"/>
      <c r="J42" s="7"/>
      <c r="K42" s="7"/>
    </row>
    <row r="43" spans="1:11" s="5" customFormat="1">
      <c r="A43" s="6"/>
      <c r="B43" s="6"/>
      <c r="C43" s="6"/>
      <c r="D43" s="6"/>
      <c r="E43" s="7"/>
      <c r="F43" s="6"/>
      <c r="G43" s="6"/>
      <c r="H43" s="6"/>
      <c r="I43" s="6"/>
      <c r="J43" s="7"/>
      <c r="K43" s="7"/>
    </row>
    <row r="44" spans="1:11" s="5" customFormat="1">
      <c r="A44" s="6"/>
      <c r="B44" s="6"/>
      <c r="C44" s="6"/>
      <c r="D44" s="6"/>
      <c r="E44" s="7"/>
      <c r="F44" s="6"/>
      <c r="G44" s="6"/>
      <c r="H44" s="6"/>
      <c r="I44" s="6"/>
      <c r="J44" s="7"/>
      <c r="K44" s="7"/>
    </row>
    <row r="45" spans="1:11" s="5" customFormat="1">
      <c r="A45" s="6"/>
      <c r="B45" s="6"/>
      <c r="C45" s="6"/>
      <c r="D45" s="6"/>
      <c r="E45" s="7"/>
      <c r="F45" s="6"/>
      <c r="G45" s="6"/>
      <c r="H45" s="6"/>
      <c r="I45" s="6"/>
      <c r="J45" s="7"/>
      <c r="K45" s="7"/>
    </row>
    <row r="46" spans="1:11" s="5" customFormat="1">
      <c r="A46" s="6"/>
      <c r="B46" s="6"/>
      <c r="C46" s="6"/>
      <c r="D46" s="6"/>
      <c r="E46" s="7"/>
      <c r="F46" s="6"/>
      <c r="G46" s="6"/>
      <c r="H46" s="6"/>
      <c r="I46" s="6"/>
      <c r="J46" s="7"/>
      <c r="K46" s="7"/>
    </row>
    <row r="47" spans="1:11" s="5" customFormat="1">
      <c r="A47" s="6"/>
      <c r="B47" s="6"/>
      <c r="C47" s="6"/>
      <c r="D47" s="6"/>
      <c r="E47" s="7"/>
      <c r="F47" s="6"/>
      <c r="G47" s="6"/>
      <c r="H47" s="6"/>
      <c r="I47" s="6"/>
      <c r="J47" s="7"/>
      <c r="K47" s="7"/>
    </row>
    <row r="48" spans="1:11" s="5" customFormat="1">
      <c r="A48" s="6"/>
      <c r="B48" s="6"/>
      <c r="C48" s="6"/>
      <c r="D48" s="6"/>
      <c r="E48" s="7"/>
      <c r="F48" s="6"/>
      <c r="G48" s="6"/>
      <c r="H48" s="6"/>
      <c r="I48" s="6"/>
      <c r="J48" s="7"/>
      <c r="K48" s="7"/>
    </row>
    <row r="49" spans="1:11" s="5" customFormat="1">
      <c r="A49" s="6"/>
      <c r="B49" s="6"/>
      <c r="C49" s="6"/>
      <c r="D49" s="6"/>
      <c r="E49" s="7"/>
      <c r="F49" s="6"/>
      <c r="G49" s="6"/>
      <c r="H49" s="6"/>
      <c r="I49" s="6"/>
      <c r="J49" s="7"/>
      <c r="K49" s="7"/>
    </row>
    <row r="50" spans="1:11" s="5" customFormat="1">
      <c r="A50" s="6"/>
      <c r="B50" s="6"/>
      <c r="C50" s="6"/>
      <c r="D50" s="6"/>
      <c r="E50" s="7"/>
      <c r="F50" s="6"/>
      <c r="G50" s="6"/>
      <c r="H50" s="6"/>
      <c r="I50" s="6"/>
      <c r="J50" s="7"/>
      <c r="K50" s="7"/>
    </row>
    <row r="51" spans="1:11" s="5" customFormat="1">
      <c r="A51" s="6"/>
      <c r="B51" s="6"/>
      <c r="C51" s="6"/>
      <c r="D51" s="6"/>
      <c r="E51" s="7"/>
      <c r="F51" s="6"/>
      <c r="G51" s="6"/>
      <c r="H51" s="6"/>
      <c r="I51" s="6"/>
      <c r="J51" s="7"/>
      <c r="K51" s="7"/>
    </row>
    <row r="52" spans="1:11" s="5" customFormat="1">
      <c r="A52" s="6"/>
      <c r="B52" s="6"/>
      <c r="C52" s="6"/>
      <c r="D52" s="6"/>
      <c r="E52" s="7"/>
      <c r="F52" s="6"/>
      <c r="G52" s="6"/>
      <c r="H52" s="6"/>
      <c r="I52" s="6"/>
      <c r="J52" s="7"/>
      <c r="K52" s="7"/>
    </row>
    <row r="53" spans="1:11" s="5" customFormat="1">
      <c r="A53" s="6"/>
      <c r="B53" s="6"/>
      <c r="C53" s="6"/>
      <c r="D53" s="6"/>
      <c r="E53" s="7"/>
      <c r="F53" s="6"/>
      <c r="G53" s="6"/>
      <c r="H53" s="6"/>
      <c r="I53" s="6"/>
      <c r="J53" s="7"/>
      <c r="K53" s="7"/>
    </row>
    <row r="54" spans="1:11" s="5" customFormat="1">
      <c r="E54" s="9"/>
      <c r="J54" s="9"/>
      <c r="K54" s="9"/>
    </row>
    <row r="55" spans="1:11" s="5" customFormat="1">
      <c r="E55" s="9"/>
      <c r="J55" s="9"/>
      <c r="K55" s="9"/>
    </row>
    <row r="56" spans="1:11" s="5" customFormat="1">
      <c r="E56" s="9"/>
      <c r="J56" s="9"/>
      <c r="K56" s="9"/>
    </row>
    <row r="57" spans="1:11" s="5" customFormat="1">
      <c r="E57" s="9"/>
      <c r="J57" s="9"/>
      <c r="K57" s="9"/>
    </row>
    <row r="58" spans="1:11" s="5" customFormat="1">
      <c r="E58" s="9"/>
      <c r="J58" s="9"/>
      <c r="K58" s="9"/>
    </row>
    <row r="59" spans="1:11" s="5" customFormat="1">
      <c r="E59" s="9"/>
      <c r="J59" s="9"/>
      <c r="K59" s="9"/>
    </row>
    <row r="60" spans="1:11" s="5" customFormat="1">
      <c r="E60" s="9"/>
      <c r="J60" s="9"/>
      <c r="K60" s="9"/>
    </row>
    <row r="61" spans="1:11" s="5" customFormat="1">
      <c r="E61" s="9"/>
      <c r="J61" s="9"/>
      <c r="K61" s="9"/>
    </row>
    <row r="62" spans="1:11" s="5" customFormat="1">
      <c r="E62" s="9"/>
      <c r="J62" s="9"/>
      <c r="K62" s="9"/>
    </row>
    <row r="63" spans="1:11" s="5" customFormat="1">
      <c r="E63" s="9"/>
      <c r="J63" s="9"/>
      <c r="K63" s="9"/>
    </row>
    <row r="64" spans="1:11" s="5" customFormat="1">
      <c r="E64" s="9"/>
      <c r="J64" s="9"/>
      <c r="K64" s="9"/>
    </row>
    <row r="65" spans="5:11" s="5" customFormat="1">
      <c r="E65" s="9"/>
      <c r="J65" s="9"/>
      <c r="K65" s="9"/>
    </row>
    <row r="66" spans="5:11" s="5" customFormat="1">
      <c r="E66" s="9"/>
      <c r="J66" s="9"/>
      <c r="K66" s="9"/>
    </row>
  </sheetData>
  <sheetProtection sheet="1" objects="1" scenarios="1" formatCells="0" formatColumns="0" formatRows="0" sort="0" autoFilter="0"/>
  <customSheetViews>
    <customSheetView guid="{0B43FBCB-C830-11DC-8DB8-001B63993140}" showGridLines="0">
      <selection sqref="A1:K1"/>
      <pageSetup paperSize="9" scale="92" orientation="portrait"/>
      <headerFooter alignWithMargins="0"/>
    </customSheetView>
  </customSheetViews>
  <mergeCells count="56">
    <mergeCell ref="F17:I17"/>
    <mergeCell ref="F18:I18"/>
    <mergeCell ref="C8:K8"/>
    <mergeCell ref="C10:D10"/>
    <mergeCell ref="C12:D12"/>
    <mergeCell ref="F12:I12"/>
    <mergeCell ref="F9:I9"/>
    <mergeCell ref="F10:I10"/>
    <mergeCell ref="F11:I11"/>
    <mergeCell ref="C9:D9"/>
    <mergeCell ref="C14:D14"/>
    <mergeCell ref="F14:I14"/>
    <mergeCell ref="C15:D15"/>
    <mergeCell ref="C16:D16"/>
    <mergeCell ref="F16:I16"/>
    <mergeCell ref="A8:B8"/>
    <mergeCell ref="A9:B9"/>
    <mergeCell ref="A10:B10"/>
    <mergeCell ref="A14:B16"/>
    <mergeCell ref="E21:G21"/>
    <mergeCell ref="A13:B13"/>
    <mergeCell ref="A18:B18"/>
    <mergeCell ref="A19:B19"/>
    <mergeCell ref="A17:B17"/>
    <mergeCell ref="F13:I13"/>
    <mergeCell ref="A11:B12"/>
    <mergeCell ref="C18:D18"/>
    <mergeCell ref="C11:D11"/>
    <mergeCell ref="C17:D17"/>
    <mergeCell ref="F15:I15"/>
    <mergeCell ref="C13:D13"/>
    <mergeCell ref="A1:K1"/>
    <mergeCell ref="H6:J6"/>
    <mergeCell ref="H7:J7"/>
    <mergeCell ref="C6:D6"/>
    <mergeCell ref="C7:D7"/>
    <mergeCell ref="C5:K5"/>
    <mergeCell ref="A2:B2"/>
    <mergeCell ref="A3:B3"/>
    <mergeCell ref="A4:B4"/>
    <mergeCell ref="A5:B5"/>
    <mergeCell ref="E6:G6"/>
    <mergeCell ref="E7:G7"/>
    <mergeCell ref="A6:B7"/>
    <mergeCell ref="C2:K2"/>
    <mergeCell ref="C3:K3"/>
    <mergeCell ref="C4:K4"/>
    <mergeCell ref="A25:K25"/>
    <mergeCell ref="A21:C21"/>
    <mergeCell ref="C19:D19"/>
    <mergeCell ref="C20:D20"/>
    <mergeCell ref="F19:I19"/>
    <mergeCell ref="F20:I20"/>
    <mergeCell ref="A20:B20"/>
    <mergeCell ref="B22:D22"/>
    <mergeCell ref="G22:K22"/>
  </mergeCells>
  <phoneticPr fontId="6" type="noConversion"/>
  <pageMargins left="0.51181102362204722" right="0.23622047244094491" top="0.51181102362204722" bottom="0.15748031496062992" header="0.19685039370078741" footer="0"/>
  <pageSetup paperSize="9" scale="92" orientation="portrait"/>
  <headerFooter alignWithMargins="0">
    <oddHeader>&amp;L&amp;6Bildungsplan zur Verordnung über die berufliche Grundbildung&amp;R&amp;6Anhang 6a: Anforderungen an die Lerndokumentation</oddHeader>
    <oddFooter>&amp;L&amp;6OdA Wald / CODOC&amp;R&amp;6 1. Ausgabe: 30.04.2007</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58379" r:id="rId3" name="Check Box 11">
              <controlPr defaultSize="0" autoFill="0" autoLine="0" autoPict="0">
                <anchor moveWithCells="1">
                  <from>
                    <xdr:col>2</xdr:col>
                    <xdr:colOff>0</xdr:colOff>
                    <xdr:row>4</xdr:row>
                    <xdr:rowOff>177800</xdr:rowOff>
                  </from>
                  <to>
                    <xdr:col>3</xdr:col>
                    <xdr:colOff>482600</xdr:colOff>
                    <xdr:row>5</xdr:row>
                    <xdr:rowOff>203200</xdr:rowOff>
                  </to>
                </anchor>
              </controlPr>
            </control>
          </mc:Choice>
          <mc:Fallback/>
        </mc:AlternateContent>
        <mc:AlternateContent xmlns:mc="http://schemas.openxmlformats.org/markup-compatibility/2006">
          <mc:Choice Requires="x14">
            <control shapeId="58380" r:id="rId4" name="Check Box 12">
              <controlPr defaultSize="0" autoFill="0" autoLine="0" autoPict="0">
                <anchor moveWithCells="1">
                  <from>
                    <xdr:col>4</xdr:col>
                    <xdr:colOff>0</xdr:colOff>
                    <xdr:row>4</xdr:row>
                    <xdr:rowOff>177800</xdr:rowOff>
                  </from>
                  <to>
                    <xdr:col>6</xdr:col>
                    <xdr:colOff>76200</xdr:colOff>
                    <xdr:row>5</xdr:row>
                    <xdr:rowOff>203200</xdr:rowOff>
                  </to>
                </anchor>
              </controlPr>
            </control>
          </mc:Choice>
          <mc:Fallback/>
        </mc:AlternateContent>
        <mc:AlternateContent xmlns:mc="http://schemas.openxmlformats.org/markup-compatibility/2006">
          <mc:Choice Requires="x14">
            <control shapeId="58381" r:id="rId5" name="Check Box 13">
              <controlPr defaultSize="0" autoFill="0" autoLine="0" autoPict="0">
                <anchor moveWithCells="1">
                  <from>
                    <xdr:col>7</xdr:col>
                    <xdr:colOff>0</xdr:colOff>
                    <xdr:row>4</xdr:row>
                    <xdr:rowOff>177800</xdr:rowOff>
                  </from>
                  <to>
                    <xdr:col>8</xdr:col>
                    <xdr:colOff>749300</xdr:colOff>
                    <xdr:row>5</xdr:row>
                    <xdr:rowOff>203200</xdr:rowOff>
                  </to>
                </anchor>
              </controlPr>
            </control>
          </mc:Choice>
          <mc:Fallback/>
        </mc:AlternateContent>
        <mc:AlternateContent xmlns:mc="http://schemas.openxmlformats.org/markup-compatibility/2006">
          <mc:Choice Requires="x14">
            <control shapeId="58382" r:id="rId6" name="Check Box 14">
              <controlPr defaultSize="0" autoFill="0" autoLine="0" autoPict="0">
                <anchor moveWithCells="1">
                  <from>
                    <xdr:col>4</xdr:col>
                    <xdr:colOff>0</xdr:colOff>
                    <xdr:row>5</xdr:row>
                    <xdr:rowOff>203200</xdr:rowOff>
                  </from>
                  <to>
                    <xdr:col>6</xdr:col>
                    <xdr:colOff>76200</xdr:colOff>
                    <xdr:row>6</xdr:row>
                    <xdr:rowOff>203200</xdr:rowOff>
                  </to>
                </anchor>
              </controlPr>
            </control>
          </mc:Choice>
          <mc:Fallback/>
        </mc:AlternateContent>
        <mc:AlternateContent xmlns:mc="http://schemas.openxmlformats.org/markup-compatibility/2006">
          <mc:Choice Requires="x14">
            <control shapeId="58383" r:id="rId7" name="Check Box 15">
              <controlPr defaultSize="0" autoFill="0" autoLine="0" autoPict="0">
                <anchor moveWithCells="1">
                  <from>
                    <xdr:col>2</xdr:col>
                    <xdr:colOff>0</xdr:colOff>
                    <xdr:row>5</xdr:row>
                    <xdr:rowOff>203200</xdr:rowOff>
                  </from>
                  <to>
                    <xdr:col>3</xdr:col>
                    <xdr:colOff>482600</xdr:colOff>
                    <xdr:row>6</xdr:row>
                    <xdr:rowOff>203200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enableFormatConditionsCalculation="0">
    <tabColor theme="5" tint="0.39997558519241921"/>
    <pageSetUpPr fitToPage="1"/>
  </sheetPr>
  <dimension ref="A1:L36"/>
  <sheetViews>
    <sheetView workbookViewId="0">
      <selection sqref="A1:J1"/>
    </sheetView>
  </sheetViews>
  <sheetFormatPr baseColWidth="10" defaultRowHeight="12" x14ac:dyDescent="0"/>
  <cols>
    <col min="1" max="1" width="4.6640625" customWidth="1"/>
    <col min="2" max="2" width="11.6640625" customWidth="1"/>
    <col min="3" max="3" width="5.6640625" customWidth="1"/>
    <col min="4" max="6" width="8.6640625" customWidth="1"/>
    <col min="7" max="8" width="14.6640625" customWidth="1"/>
    <col min="9" max="9" width="8.6640625" customWidth="1"/>
    <col min="10" max="10" width="28.6640625" customWidth="1"/>
    <col min="11" max="11" width="11.5" hidden="1" customWidth="1"/>
    <col min="12" max="12" width="0.83203125" customWidth="1"/>
  </cols>
  <sheetData>
    <row r="1" spans="1:12" ht="22" thickBot="1">
      <c r="A1" s="493" t="s">
        <v>253</v>
      </c>
      <c r="B1" s="494"/>
      <c r="C1" s="495"/>
      <c r="D1" s="495"/>
      <c r="E1" s="495"/>
      <c r="F1" s="495"/>
      <c r="G1" s="495"/>
      <c r="H1" s="495"/>
      <c r="I1" s="495"/>
      <c r="J1" s="496"/>
      <c r="K1" s="240"/>
    </row>
    <row r="2" spans="1:12" ht="24.75" customHeight="1">
      <c r="A2" s="85" t="s">
        <v>74</v>
      </c>
      <c r="B2" s="86"/>
      <c r="C2" s="497" t="str">
        <f>IF('1. S. a'!C2="","",'1. S. a'!C2:K2)</f>
        <v/>
      </c>
      <c r="D2" s="498"/>
      <c r="E2" s="498"/>
      <c r="F2" s="498"/>
      <c r="G2" s="498"/>
      <c r="H2" s="498"/>
      <c r="I2" s="498"/>
      <c r="J2" s="498"/>
      <c r="K2" s="499"/>
      <c r="L2" s="242"/>
    </row>
    <row r="3" spans="1:12" ht="24.75" customHeight="1">
      <c r="A3" s="169" t="s">
        <v>75</v>
      </c>
      <c r="B3" s="88"/>
      <c r="C3" s="442" t="str">
        <f>IF('1. S. a'!C3="","",'1. S. a'!C3:K3)</f>
        <v/>
      </c>
      <c r="D3" s="443"/>
      <c r="E3" s="443"/>
      <c r="F3" s="443"/>
      <c r="G3" s="443"/>
      <c r="H3" s="443"/>
      <c r="I3" s="443"/>
      <c r="J3" s="443"/>
      <c r="K3" s="444"/>
      <c r="L3" s="242"/>
    </row>
    <row r="4" spans="1:12" ht="24.75" customHeight="1">
      <c r="A4" s="169" t="s">
        <v>76</v>
      </c>
      <c r="B4" s="88"/>
      <c r="C4" s="442" t="str">
        <f>IF('1. S. a'!C4="","",'1. S. a'!C4:K4)</f>
        <v/>
      </c>
      <c r="D4" s="443"/>
      <c r="E4" s="443"/>
      <c r="F4" s="443"/>
      <c r="G4" s="443"/>
      <c r="H4" s="443"/>
      <c r="I4" s="443"/>
      <c r="J4" s="443"/>
      <c r="K4" s="444"/>
      <c r="L4" s="242"/>
    </row>
    <row r="5" spans="1:12" ht="24.75" customHeight="1" thickBot="1">
      <c r="A5" s="500" t="s">
        <v>197</v>
      </c>
      <c r="B5" s="501"/>
      <c r="C5" s="235" t="s">
        <v>198</v>
      </c>
      <c r="D5" s="518" t="str">
        <f>IF('Bildungb. 1. S.'!D5:E5="","",'Bildungb. 1. S.'!D5:E5)</f>
        <v/>
      </c>
      <c r="E5" s="519"/>
      <c r="F5" s="236" t="s">
        <v>199</v>
      </c>
      <c r="G5" s="518" t="str">
        <f>IF('Bildungb. 1. S.'!G5:H5="","",'Bildungb. 1. S.'!G5:H5)</f>
        <v/>
      </c>
      <c r="H5" s="519"/>
      <c r="I5" s="237" t="s">
        <v>156</v>
      </c>
      <c r="J5" s="238" t="str">
        <f>IF('Bildungb. 1. S.'!J5="","",'Bildungb. 1. S.'!J5)</f>
        <v/>
      </c>
      <c r="K5" s="241"/>
    </row>
    <row r="6" spans="1:12" ht="14" thickBot="1">
      <c r="A6" s="92" t="s">
        <v>200</v>
      </c>
      <c r="B6" s="92"/>
      <c r="C6" s="93"/>
      <c r="D6" s="93"/>
      <c r="E6" s="94"/>
      <c r="F6" s="93"/>
      <c r="G6" s="93"/>
      <c r="H6" s="93"/>
      <c r="I6" s="95"/>
      <c r="J6" s="96"/>
    </row>
    <row r="7" spans="1:12">
      <c r="A7" s="489" t="s">
        <v>201</v>
      </c>
      <c r="B7" s="490"/>
      <c r="C7" s="491" t="s">
        <v>202</v>
      </c>
      <c r="D7" s="492"/>
      <c r="E7" s="492"/>
      <c r="F7" s="492"/>
      <c r="G7" s="492"/>
      <c r="H7" s="492"/>
      <c r="I7" s="492"/>
      <c r="J7" s="97" t="s">
        <v>203</v>
      </c>
    </row>
    <row r="8" spans="1:12">
      <c r="A8" s="476" t="s">
        <v>204</v>
      </c>
      <c r="B8" s="477"/>
      <c r="C8" s="478" t="s">
        <v>205</v>
      </c>
      <c r="D8" s="479"/>
      <c r="E8" s="479"/>
      <c r="F8" s="479"/>
      <c r="G8" s="479"/>
      <c r="H8" s="479"/>
      <c r="I8" s="479"/>
      <c r="J8" s="98">
        <v>6</v>
      </c>
    </row>
    <row r="9" spans="1:12">
      <c r="A9" s="476" t="s">
        <v>206</v>
      </c>
      <c r="B9" s="477"/>
      <c r="C9" s="478" t="s">
        <v>207</v>
      </c>
      <c r="D9" s="479"/>
      <c r="E9" s="479"/>
      <c r="F9" s="479"/>
      <c r="G9" s="479"/>
      <c r="H9" s="479"/>
      <c r="I9" s="479"/>
      <c r="J9" s="98">
        <v>5</v>
      </c>
    </row>
    <row r="10" spans="1:12">
      <c r="A10" s="476" t="s">
        <v>208</v>
      </c>
      <c r="B10" s="477"/>
      <c r="C10" s="478" t="s">
        <v>209</v>
      </c>
      <c r="D10" s="479"/>
      <c r="E10" s="479"/>
      <c r="F10" s="479"/>
      <c r="G10" s="479"/>
      <c r="H10" s="479"/>
      <c r="I10" s="479"/>
      <c r="J10" s="99">
        <v>4</v>
      </c>
    </row>
    <row r="11" spans="1:12" ht="13" thickBot="1">
      <c r="A11" s="476" t="s">
        <v>210</v>
      </c>
      <c r="B11" s="477"/>
      <c r="C11" s="480" t="s">
        <v>211</v>
      </c>
      <c r="D11" s="481"/>
      <c r="E11" s="481"/>
      <c r="F11" s="481"/>
      <c r="G11" s="481"/>
      <c r="H11" s="481"/>
      <c r="I11" s="481"/>
      <c r="J11" s="100">
        <v>3</v>
      </c>
    </row>
    <row r="12" spans="1:12" ht="27" customHeight="1" thickBot="1">
      <c r="A12" s="482" t="s">
        <v>212</v>
      </c>
      <c r="B12" s="482"/>
      <c r="C12" s="483"/>
      <c r="D12" s="483"/>
      <c r="E12" s="483"/>
      <c r="F12" s="483"/>
      <c r="G12" s="483"/>
      <c r="H12" s="483"/>
      <c r="I12" s="483"/>
      <c r="J12" s="483"/>
    </row>
    <row r="13" spans="1:12" ht="24">
      <c r="A13" s="484" t="s">
        <v>213</v>
      </c>
      <c r="B13" s="485"/>
      <c r="C13" s="486"/>
      <c r="D13" s="101" t="s">
        <v>214</v>
      </c>
      <c r="E13" s="102" t="s">
        <v>215</v>
      </c>
      <c r="F13" s="103" t="s">
        <v>216</v>
      </c>
      <c r="G13" s="487" t="s">
        <v>217</v>
      </c>
      <c r="H13" s="487"/>
      <c r="I13" s="486"/>
      <c r="J13" s="488"/>
    </row>
    <row r="14" spans="1:12" ht="24.75" customHeight="1">
      <c r="A14" s="462" t="s">
        <v>218</v>
      </c>
      <c r="B14" s="463"/>
      <c r="C14" s="464"/>
      <c r="D14" s="104"/>
      <c r="E14" s="105">
        <v>3</v>
      </c>
      <c r="F14" s="106" t="str">
        <f>IF(D14="","",IF(D14&gt;6,"Fehler",SUM(D14*E14)))</f>
        <v/>
      </c>
      <c r="G14" s="465"/>
      <c r="H14" s="465"/>
      <c r="I14" s="465"/>
      <c r="J14" s="466"/>
    </row>
    <row r="15" spans="1:12" ht="24.75" customHeight="1">
      <c r="A15" s="462" t="s">
        <v>219</v>
      </c>
      <c r="B15" s="463"/>
      <c r="C15" s="464"/>
      <c r="D15" s="104"/>
      <c r="E15" s="105">
        <v>1</v>
      </c>
      <c r="F15" s="106" t="str">
        <f>IF(D15="","",IF(D15&gt;6,"Fehler",SUM(D15*E15)))</f>
        <v/>
      </c>
      <c r="G15" s="465"/>
      <c r="H15" s="465"/>
      <c r="I15" s="465"/>
      <c r="J15" s="466"/>
    </row>
    <row r="16" spans="1:12" ht="24.75" customHeight="1">
      <c r="A16" s="462" t="s">
        <v>220</v>
      </c>
      <c r="B16" s="463"/>
      <c r="C16" s="464"/>
      <c r="D16" s="104"/>
      <c r="E16" s="105">
        <v>1</v>
      </c>
      <c r="F16" s="106" t="str">
        <f>IF(D16="","",IF(D16&gt;6,"Fehler",SUM(D16*E16)))</f>
        <v/>
      </c>
      <c r="G16" s="465"/>
      <c r="H16" s="465"/>
      <c r="I16" s="465"/>
      <c r="J16" s="466"/>
    </row>
    <row r="17" spans="1:10" ht="24.75" customHeight="1">
      <c r="A17" s="462" t="s">
        <v>221</v>
      </c>
      <c r="B17" s="463"/>
      <c r="C17" s="464"/>
      <c r="D17" s="104"/>
      <c r="E17" s="105">
        <v>1</v>
      </c>
      <c r="F17" s="106" t="str">
        <f>IF(D17="","",IF(D17&gt;6,"Fehler",SUM(D17*E17)))</f>
        <v/>
      </c>
      <c r="G17" s="465"/>
      <c r="H17" s="465"/>
      <c r="I17" s="465"/>
      <c r="J17" s="466"/>
    </row>
    <row r="18" spans="1:10" ht="24.75" customHeight="1" thickBot="1">
      <c r="A18" s="462" t="s">
        <v>222</v>
      </c>
      <c r="B18" s="463"/>
      <c r="C18" s="464"/>
      <c r="D18" s="106" t="str">
        <f>IF('S. 1 -5'!I21="","",'S. 1 -5'!I21)</f>
        <v/>
      </c>
      <c r="E18" s="107">
        <v>3</v>
      </c>
      <c r="F18" s="106" t="str">
        <f>IF(D18="","",IF(D18&gt;6,"Fehler",SUM(D18*E18)))</f>
        <v/>
      </c>
      <c r="G18" s="469"/>
      <c r="H18" s="469"/>
      <c r="I18" s="469"/>
      <c r="J18" s="470"/>
    </row>
    <row r="19" spans="1:10">
      <c r="A19" s="471" t="s">
        <v>223</v>
      </c>
      <c r="B19" s="471"/>
      <c r="C19" s="471"/>
      <c r="D19" s="471"/>
      <c r="E19" s="471"/>
      <c r="F19" s="471"/>
      <c r="G19" s="471"/>
      <c r="H19" s="471"/>
      <c r="I19" s="471"/>
      <c r="J19" s="471"/>
    </row>
    <row r="20" spans="1:10" ht="14" thickBot="1">
      <c r="A20" s="32" t="s">
        <v>224</v>
      </c>
      <c r="B20" s="32"/>
      <c r="C20" s="108"/>
      <c r="D20" s="109"/>
      <c r="E20" s="109"/>
      <c r="F20" s="110"/>
      <c r="G20" s="110"/>
      <c r="H20" s="110"/>
      <c r="I20" s="32"/>
      <c r="J20" s="111"/>
    </row>
    <row r="21" spans="1:10">
      <c r="A21" s="155" t="s">
        <v>225</v>
      </c>
      <c r="B21" s="156"/>
      <c r="C21" s="114"/>
      <c r="D21" s="156"/>
      <c r="E21" s="156"/>
      <c r="F21" s="114"/>
      <c r="G21" s="114"/>
      <c r="H21" s="157"/>
      <c r="I21" s="116" t="s">
        <v>226</v>
      </c>
      <c r="J21" s="117" t="str">
        <f>IF(SUM(F14:F18)=0,"",SUM(F14:F18))</f>
        <v/>
      </c>
    </row>
    <row r="22" spans="1:10">
      <c r="A22" s="118" t="s">
        <v>227</v>
      </c>
      <c r="B22" s="119"/>
      <c r="C22" s="120"/>
      <c r="D22" s="119"/>
      <c r="E22" s="119"/>
      <c r="F22" s="120"/>
      <c r="G22" s="120"/>
      <c r="H22" s="121"/>
      <c r="I22" s="122" t="s">
        <v>226</v>
      </c>
      <c r="J22" s="123" t="str">
        <f>IF(J21="","",SUM(J21/9))</f>
        <v/>
      </c>
    </row>
    <row r="23" spans="1:10" ht="13" thickBot="1">
      <c r="A23" s="124" t="s">
        <v>228</v>
      </c>
      <c r="B23" s="125"/>
      <c r="C23" s="126"/>
      <c r="D23" s="126"/>
      <c r="E23" s="126"/>
      <c r="F23" s="126"/>
      <c r="G23" s="126"/>
      <c r="H23" s="153"/>
      <c r="I23" s="127" t="s">
        <v>226</v>
      </c>
      <c r="J23" s="128" t="str">
        <f>IF(J21="","",ROUND((J22)*2,0)/2)</f>
        <v/>
      </c>
    </row>
    <row r="24" spans="1:10" ht="13">
      <c r="A24" s="472" t="s">
        <v>229</v>
      </c>
      <c r="B24" s="472"/>
      <c r="C24" s="473"/>
      <c r="D24" s="473"/>
      <c r="E24" s="473"/>
      <c r="F24" s="473"/>
      <c r="G24" s="473"/>
      <c r="H24" s="473"/>
      <c r="I24" s="473"/>
      <c r="J24" s="473"/>
    </row>
    <row r="25" spans="1:10" ht="42" customHeight="1">
      <c r="A25" s="445" t="s">
        <v>230</v>
      </c>
      <c r="B25" s="445"/>
      <c r="C25" s="445"/>
      <c r="D25" s="445"/>
      <c r="E25" s="445"/>
      <c r="F25" s="445"/>
      <c r="G25" s="445"/>
      <c r="H25" s="445"/>
      <c r="I25" s="445"/>
      <c r="J25" s="445"/>
    </row>
    <row r="26" spans="1:10" ht="30" customHeight="1">
      <c r="A26" s="34" t="s">
        <v>231</v>
      </c>
      <c r="B26" s="455" t="str">
        <f>IF('5. S. a'!B21:D21="","",'5. S. a'!B21:D21)</f>
        <v/>
      </c>
      <c r="C26" s="455"/>
      <c r="D26" s="455"/>
      <c r="E26" s="455"/>
      <c r="F26" s="35" t="s">
        <v>243</v>
      </c>
      <c r="G26" s="456" t="str">
        <f>IF('5. S. a'!G21:K21="","",'5. S. a'!G21:K21)</f>
        <v/>
      </c>
      <c r="H26" s="457"/>
      <c r="I26" s="457"/>
      <c r="J26" s="457"/>
    </row>
    <row r="27" spans="1:10" ht="30" customHeight="1">
      <c r="A27" s="34" t="s">
        <v>232</v>
      </c>
      <c r="B27" s="34"/>
      <c r="C27" s="34"/>
      <c r="D27" s="34"/>
      <c r="E27" s="129"/>
      <c r="F27" s="34"/>
      <c r="G27" s="474"/>
      <c r="H27" s="475"/>
      <c r="I27" s="475"/>
      <c r="J27" s="475"/>
    </row>
    <row r="28" spans="1:10" ht="30" customHeight="1">
      <c r="A28" s="34" t="s">
        <v>233</v>
      </c>
      <c r="B28" s="34"/>
      <c r="C28" s="130"/>
      <c r="D28" s="130"/>
      <c r="E28" s="131"/>
      <c r="F28" s="130"/>
      <c r="G28" s="460"/>
      <c r="H28" s="461"/>
      <c r="I28" s="461"/>
      <c r="J28" s="461"/>
    </row>
    <row r="29" spans="1:10" ht="30" customHeight="1">
      <c r="A29" s="458" t="s">
        <v>254</v>
      </c>
      <c r="B29" s="458"/>
      <c r="C29" s="459"/>
      <c r="D29" s="459"/>
      <c r="E29" s="459"/>
      <c r="F29" s="459"/>
      <c r="G29" s="460"/>
      <c r="H29" s="461"/>
      <c r="I29" s="461"/>
      <c r="J29" s="461"/>
    </row>
    <row r="30" spans="1:10" ht="27.75" customHeight="1">
      <c r="A30" s="132" t="s">
        <v>234</v>
      </c>
      <c r="B30" s="132"/>
      <c r="C30" s="133"/>
      <c r="D30" s="132"/>
      <c r="E30" s="132"/>
      <c r="F30" s="133"/>
      <c r="G30" s="134"/>
      <c r="H30" s="134"/>
      <c r="I30" s="132"/>
      <c r="J30" s="135"/>
    </row>
    <row r="31" spans="1:10" ht="62.25" customHeight="1" thickBot="1">
      <c r="A31" s="445" t="s">
        <v>235</v>
      </c>
      <c r="B31" s="445"/>
      <c r="C31" s="445"/>
      <c r="D31" s="445"/>
      <c r="E31" s="446"/>
      <c r="F31" s="446"/>
      <c r="G31" s="446"/>
      <c r="H31" s="446"/>
      <c r="I31" s="446"/>
      <c r="J31" s="446"/>
    </row>
    <row r="32" spans="1:10" ht="28.5" customHeight="1">
      <c r="A32" s="447" t="s">
        <v>236</v>
      </c>
      <c r="B32" s="448"/>
      <c r="C32" s="449"/>
      <c r="D32" s="450" t="s">
        <v>237</v>
      </c>
      <c r="E32" s="451"/>
      <c r="F32" s="451"/>
      <c r="G32" s="451"/>
      <c r="H32" s="451"/>
      <c r="I32" s="451"/>
      <c r="J32" s="452"/>
    </row>
    <row r="33" spans="1:10">
      <c r="A33" s="247" t="s">
        <v>256</v>
      </c>
      <c r="B33" s="244"/>
      <c r="C33" s="244"/>
      <c r="D33" s="440" t="s">
        <v>238</v>
      </c>
      <c r="E33" s="441"/>
      <c r="F33" s="136" t="s">
        <v>245</v>
      </c>
      <c r="G33" s="145"/>
      <c r="H33" s="467" t="s">
        <v>239</v>
      </c>
      <c r="I33" s="468"/>
      <c r="J33" s="137" t="s">
        <v>246</v>
      </c>
    </row>
    <row r="34" spans="1:10">
      <c r="A34" s="243" t="s">
        <v>259</v>
      </c>
      <c r="B34" s="244"/>
      <c r="C34" s="244"/>
      <c r="D34" s="440" t="s">
        <v>240</v>
      </c>
      <c r="E34" s="441"/>
      <c r="F34" s="136" t="s">
        <v>250</v>
      </c>
      <c r="G34" s="145"/>
      <c r="H34" s="453" t="s">
        <v>241</v>
      </c>
      <c r="I34" s="454"/>
      <c r="J34" s="137" t="s">
        <v>246</v>
      </c>
    </row>
    <row r="35" spans="1:10">
      <c r="A35" s="243" t="s">
        <v>257</v>
      </c>
      <c r="B35" s="244"/>
      <c r="C35" s="244"/>
      <c r="D35" s="440" t="s">
        <v>242</v>
      </c>
      <c r="E35" s="441"/>
      <c r="F35" s="136" t="s">
        <v>250</v>
      </c>
      <c r="G35" s="145"/>
      <c r="H35" s="158"/>
      <c r="I35" s="158"/>
      <c r="J35" s="147"/>
    </row>
    <row r="36" spans="1:10" ht="13" thickBot="1">
      <c r="A36" s="245" t="s">
        <v>258</v>
      </c>
      <c r="B36" s="246"/>
      <c r="C36" s="246"/>
      <c r="D36" s="138"/>
      <c r="E36" s="139"/>
      <c r="F36" s="140"/>
      <c r="G36" s="141"/>
      <c r="H36" s="139"/>
      <c r="I36" s="139"/>
      <c r="J36" s="142"/>
    </row>
  </sheetData>
  <mergeCells count="47">
    <mergeCell ref="A7:B7"/>
    <mergeCell ref="C7:I7"/>
    <mergeCell ref="A1:J1"/>
    <mergeCell ref="C2:K2"/>
    <mergeCell ref="A5:B5"/>
    <mergeCell ref="D5:E5"/>
    <mergeCell ref="G5:H5"/>
    <mergeCell ref="A11:B11"/>
    <mergeCell ref="C11:I11"/>
    <mergeCell ref="A12:J12"/>
    <mergeCell ref="A13:C13"/>
    <mergeCell ref="G13:J13"/>
    <mergeCell ref="A8:B8"/>
    <mergeCell ref="C8:I8"/>
    <mergeCell ref="A9:B9"/>
    <mergeCell ref="C9:I9"/>
    <mergeCell ref="A10:B10"/>
    <mergeCell ref="C10:I10"/>
    <mergeCell ref="A16:C16"/>
    <mergeCell ref="G16:J16"/>
    <mergeCell ref="A17:C17"/>
    <mergeCell ref="G17:J17"/>
    <mergeCell ref="A14:C14"/>
    <mergeCell ref="G14:J14"/>
    <mergeCell ref="H33:I33"/>
    <mergeCell ref="G28:J28"/>
    <mergeCell ref="A18:C18"/>
    <mergeCell ref="G18:J18"/>
    <mergeCell ref="A19:J19"/>
    <mergeCell ref="A24:J24"/>
    <mergeCell ref="G27:J27"/>
    <mergeCell ref="D35:E35"/>
    <mergeCell ref="C3:K3"/>
    <mergeCell ref="C4:K4"/>
    <mergeCell ref="A31:J31"/>
    <mergeCell ref="A32:C32"/>
    <mergeCell ref="D32:J32"/>
    <mergeCell ref="D34:E34"/>
    <mergeCell ref="H34:I34"/>
    <mergeCell ref="A25:J25"/>
    <mergeCell ref="B26:E26"/>
    <mergeCell ref="G26:J26"/>
    <mergeCell ref="A29:F29"/>
    <mergeCell ref="G29:J29"/>
    <mergeCell ref="A15:C15"/>
    <mergeCell ref="G15:J15"/>
    <mergeCell ref="D33:E33"/>
  </mergeCells>
  <phoneticPr fontId="6" type="noConversion"/>
  <pageMargins left="0.78740157480314965" right="0.78740157480314965" top="0.55118110236220474" bottom="0.98425196850393704" header="0.51181102362204722" footer="0.51181102362204722"/>
  <pageSetup paperSize="9" scale="75" orientation="portrait"/>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enableFormatConditionsCalculation="0"/>
  <dimension ref="A1:L110"/>
  <sheetViews>
    <sheetView showGridLines="0" workbookViewId="0">
      <selection sqref="A1:I1"/>
    </sheetView>
  </sheetViews>
  <sheetFormatPr baseColWidth="10" defaultRowHeight="12" x14ac:dyDescent="0"/>
  <cols>
    <col min="1" max="1" width="5.6640625" customWidth="1"/>
    <col min="2" max="2" width="12.6640625" customWidth="1"/>
    <col min="3" max="3" width="10.6640625" style="1" customWidth="1"/>
    <col min="4" max="4" width="10.6640625" customWidth="1"/>
    <col min="5" max="5" width="10.6640625" style="1" customWidth="1"/>
    <col min="6" max="9" width="10.6640625" customWidth="1"/>
  </cols>
  <sheetData>
    <row r="1" spans="1:12" s="2" customFormat="1" ht="51" customHeight="1" thickBot="1">
      <c r="A1" s="323" t="s">
        <v>5</v>
      </c>
      <c r="B1" s="324"/>
      <c r="C1" s="520"/>
      <c r="D1" s="520"/>
      <c r="E1" s="520"/>
      <c r="F1" s="520"/>
      <c r="G1" s="520"/>
      <c r="H1" s="520"/>
      <c r="I1" s="521"/>
    </row>
    <row r="2" spans="1:12" s="2" customFormat="1" ht="24.75" customHeight="1">
      <c r="A2" s="522" t="s">
        <v>74</v>
      </c>
      <c r="B2" s="547"/>
      <c r="C2" s="505" t="str">
        <f>IF('1. S. a'!C2:K2="","",'1. S. a'!C2:K2)</f>
        <v/>
      </c>
      <c r="D2" s="567"/>
      <c r="E2" s="567"/>
      <c r="F2" s="567"/>
      <c r="G2" s="567"/>
      <c r="H2" s="567"/>
      <c r="I2" s="568"/>
      <c r="J2" s="148"/>
      <c r="K2" s="148"/>
    </row>
    <row r="3" spans="1:12" s="2" customFormat="1" ht="24.75" customHeight="1">
      <c r="A3" s="554" t="s">
        <v>75</v>
      </c>
      <c r="B3" s="549"/>
      <c r="C3" s="437" t="str">
        <f>IF('1. S. a'!C3:K3="","",'1. S. a'!C3:K3)</f>
        <v/>
      </c>
      <c r="D3" s="438"/>
      <c r="E3" s="438"/>
      <c r="F3" s="438"/>
      <c r="G3" s="438"/>
      <c r="H3" s="438"/>
      <c r="I3" s="439"/>
      <c r="J3" s="148"/>
      <c r="K3" s="148"/>
    </row>
    <row r="4" spans="1:12" s="2" customFormat="1" ht="24.75" customHeight="1" thickBot="1">
      <c r="A4" s="555" t="s">
        <v>76</v>
      </c>
      <c r="B4" s="556"/>
      <c r="C4" s="569" t="str">
        <f>IF('1. S. a'!C4:K4="","",'1. S. a'!C4:K4)</f>
        <v/>
      </c>
      <c r="D4" s="570"/>
      <c r="E4" s="570"/>
      <c r="F4" s="570"/>
      <c r="G4" s="570"/>
      <c r="H4" s="570"/>
      <c r="I4" s="571"/>
      <c r="J4" s="148"/>
      <c r="K4" s="148"/>
    </row>
    <row r="5" spans="1:12" s="2" customFormat="1" ht="20" customHeight="1" thickBot="1">
      <c r="A5" s="31"/>
      <c r="B5" s="31"/>
      <c r="C5" s="20"/>
      <c r="D5" s="42"/>
      <c r="E5" s="51"/>
      <c r="F5" s="42"/>
      <c r="G5" s="42"/>
      <c r="H5" s="42"/>
      <c r="I5" s="42"/>
    </row>
    <row r="6" spans="1:12" s="2" customFormat="1" ht="24.75" customHeight="1">
      <c r="A6" s="522" t="s">
        <v>107</v>
      </c>
      <c r="B6" s="431"/>
      <c r="C6" s="487"/>
      <c r="D6" s="487"/>
      <c r="E6" s="487"/>
      <c r="F6" s="487"/>
      <c r="G6" s="487"/>
      <c r="H6" s="487"/>
      <c r="I6" s="523"/>
    </row>
    <row r="7" spans="1:12" s="2" customFormat="1" ht="20" customHeight="1">
      <c r="A7" s="528" t="s">
        <v>108</v>
      </c>
      <c r="B7" s="529"/>
      <c r="C7" s="530"/>
      <c r="D7" s="524" t="s">
        <v>78</v>
      </c>
      <c r="E7" s="525" t="s">
        <v>109</v>
      </c>
      <c r="F7" s="536" t="s">
        <v>110</v>
      </c>
      <c r="G7" s="537"/>
      <c r="H7" s="533" t="s">
        <v>78</v>
      </c>
      <c r="I7" s="526" t="s">
        <v>109</v>
      </c>
      <c r="L7" s="5"/>
    </row>
    <row r="8" spans="1:12" s="2" customFormat="1" ht="20" customHeight="1" thickBot="1">
      <c r="A8" s="531" t="s">
        <v>66</v>
      </c>
      <c r="B8" s="415"/>
      <c r="C8" s="532"/>
      <c r="D8" s="525"/>
      <c r="E8" s="535"/>
      <c r="F8" s="538" t="s">
        <v>67</v>
      </c>
      <c r="G8" s="539"/>
      <c r="H8" s="534"/>
      <c r="I8" s="527"/>
    </row>
    <row r="9" spans="1:12" s="2" customFormat="1" ht="20" customHeight="1">
      <c r="A9" s="564" t="s">
        <v>111</v>
      </c>
      <c r="B9" s="565"/>
      <c r="C9" s="566"/>
      <c r="D9" s="17">
        <v>1</v>
      </c>
      <c r="E9" s="54" t="str">
        <f>IF('1. S. a'!$G$21="","",'1. S. a'!$G$21)</f>
        <v/>
      </c>
      <c r="F9" s="546" t="s">
        <v>112</v>
      </c>
      <c r="G9" s="547"/>
      <c r="H9" s="159" t="str">
        <f>IF('1. S. b'!E6=TRUE,1,IF('2. S. b'!E6=TRUE,2,IF('3. S. b'!E6=TRUE,3,IF('4. S. b'!E6=TRUE,4,IF('5. S. b'!E6=TRUE,5,"")))))</f>
        <v/>
      </c>
      <c r="I9" s="160" t="str">
        <f>IF('1. S. b'!E6=TRUE,'1. S. b'!G22,IF('2. S. b'!E6=TRUE,'2. S. b'!G22,IF('3. S. b'!E6=TRUE,'3. S. b'!G22,IF('4. S. b'!E6=TRUE,'4. S. b'!G22,IF('5. S. b'!E6=TRUE,'5. S. b'!G22,"")))))</f>
        <v/>
      </c>
      <c r="J9" s="149"/>
      <c r="K9" s="5"/>
    </row>
    <row r="10" spans="1:12" s="2" customFormat="1" ht="20" customHeight="1">
      <c r="A10" s="543" t="s">
        <v>113</v>
      </c>
      <c r="B10" s="544"/>
      <c r="C10" s="545"/>
      <c r="D10" s="152">
        <v>2</v>
      </c>
      <c r="E10" s="55" t="str">
        <f>IF('2. S. a'!$G$21="","",'2. S. a'!$G$21)</f>
        <v/>
      </c>
      <c r="F10" s="548" t="s">
        <v>114</v>
      </c>
      <c r="G10" s="549"/>
      <c r="H10" s="161" t="str">
        <f>IF('1. S. b'!H6=TRUE,1,IF('2. S. b'!H6=TRUE,2,IF('3. S. b'!H6=TRUE,3,IF('4. S. b'!H6=TRUE,4,IF('5. S. b'!H6=TRUE,5,"")))))</f>
        <v/>
      </c>
      <c r="I10" s="162" t="str">
        <f>IF('1. S. b'!H6=TRUE,'1. S. b'!G22,IF('2. S. b'!H6=TRUE,'2. S. b'!G22,IF('3. S. b'!H6=TRUE,'3. S. b'!G22,IF('4. S. b'!H6=TRUE,'4. S. b'!G22,IF('5. S. b'!H6=TRUE,'5. S. b'!G22,"")))))</f>
        <v/>
      </c>
    </row>
    <row r="11" spans="1:12" s="2" customFormat="1" ht="20" customHeight="1">
      <c r="A11" s="543" t="s">
        <v>115</v>
      </c>
      <c r="B11" s="544"/>
      <c r="C11" s="545"/>
      <c r="D11" s="152">
        <v>3</v>
      </c>
      <c r="E11" s="55" t="str">
        <f>IF('3. S. a'!$G$21="","",'3. S. a'!$G$21)</f>
        <v/>
      </c>
      <c r="F11" s="548" t="s">
        <v>116</v>
      </c>
      <c r="G11" s="549"/>
      <c r="H11" s="161" t="str">
        <f>IF('1. S. b'!C7=TRUE,1,IF('2. S. b'!C7=TRUE,2,IF('3. S. b'!C7=TRUE,3,IF('4. S. b'!C7=TRUE,4,IF('5. S. b'!C7=TRUE,5,"")))))</f>
        <v/>
      </c>
      <c r="I11" s="162" t="str">
        <f>IF('1. S. b'!C7=TRUE,'1. S. b'!G22,IF('2. S. b'!C7=TRUE,'2. S. b'!G22,IF('3. S. b'!C7=TRUE,'3. S. b'!G22,IF('4. S. b'!C7=TRUE,'4. S. b'!G22,IF('5. S. b'!C7=TRUE,'5. S. b'!G22,"")))))</f>
        <v/>
      </c>
    </row>
    <row r="12" spans="1:12" s="2" customFormat="1" ht="20" customHeight="1">
      <c r="A12" s="543" t="s">
        <v>117</v>
      </c>
      <c r="B12" s="544"/>
      <c r="C12" s="545"/>
      <c r="D12" s="152">
        <v>4</v>
      </c>
      <c r="E12" s="55" t="str">
        <f>IF('4. S. a'!$G$21="","",'4. S. a'!$G$21)</f>
        <v/>
      </c>
      <c r="F12" s="548" t="s">
        <v>40</v>
      </c>
      <c r="G12" s="549"/>
      <c r="H12" s="161" t="str">
        <f>IF('1. S. b'!E7=TRUE,1,IF('2. S. b'!E7=TRUE,2,IF('3. S. b'!E7=TRUE,3,IF('4. S. b'!E7=TRUE,4,IF('5. S. b'!E7=TRUE,5,"")))))</f>
        <v/>
      </c>
      <c r="I12" s="162" t="str">
        <f>IF('1. S. b'!E7=TRUE,'1. S. b'!G22,IF('2. S. b'!E7=TRUE,'2. S. b'!G22,IF('3. S. b'!E7=TRUE,'3. S. b'!G22,IF('4. S. b'!E7=TRUE,'4. S. b'!G22,IF('5. S. b'!E7=TRUE,'5. S. b'!G22,"")))))</f>
        <v/>
      </c>
    </row>
    <row r="13" spans="1:12" s="2" customFormat="1" ht="20" customHeight="1" thickBot="1">
      <c r="A13" s="540" t="s">
        <v>41</v>
      </c>
      <c r="B13" s="541"/>
      <c r="C13" s="542"/>
      <c r="D13" s="18">
        <v>5</v>
      </c>
      <c r="E13" s="56" t="str">
        <f>IF('5. S. a'!$G$21="","",'5. S. a'!$G$21)</f>
        <v/>
      </c>
      <c r="F13" s="573" t="s">
        <v>42</v>
      </c>
      <c r="G13" s="556"/>
      <c r="H13" s="163" t="str">
        <f>IF('1. S. b'!C6=TRUE,1,IF('2. S. b'!C6=TRUE,2,IF('3. S. b'!C6=TRUE,3,IF('4. S. b'!C6=TRUE,4,IF('5. S. b'!C6=TRUE,5,"")))))</f>
        <v/>
      </c>
      <c r="I13" s="164" t="str">
        <f>IF('1. S. b'!C6=TRUE,'1. S. b'!G22,IF('2. S. b'!C6=TRUE,'2. S. b'!G22,IF('3. S. b'!C6=TRUE,'3. S. b'!G22,IF('4. S. b'!C6=TRUE,'4. S. b'!G22,IF('5. S. b'!C6=TRUE,'5. S. b'!G22,"")))))</f>
        <v/>
      </c>
    </row>
    <row r="14" spans="1:12" s="2" customFormat="1" ht="20" customHeight="1" thickBot="1">
      <c r="A14" s="43"/>
      <c r="B14" s="43"/>
      <c r="C14" s="44"/>
      <c r="D14" s="45"/>
      <c r="E14" s="44"/>
      <c r="F14" s="45"/>
      <c r="G14" s="45"/>
      <c r="H14" s="45"/>
      <c r="I14" s="45"/>
    </row>
    <row r="15" spans="1:12" s="2" customFormat="1" ht="25.5" customHeight="1">
      <c r="A15" s="522" t="s">
        <v>43</v>
      </c>
      <c r="B15" s="431"/>
      <c r="C15" s="487"/>
      <c r="D15" s="487"/>
      <c r="E15" s="487"/>
      <c r="F15" s="487"/>
      <c r="G15" s="487"/>
      <c r="H15" s="487"/>
      <c r="I15" s="523"/>
    </row>
    <row r="16" spans="1:12" s="2" customFormat="1" ht="20" customHeight="1">
      <c r="A16" s="543"/>
      <c r="B16" s="544"/>
      <c r="C16" s="545"/>
      <c r="D16" s="545"/>
      <c r="E16" s="550" t="s">
        <v>56</v>
      </c>
      <c r="F16" s="551"/>
      <c r="G16" s="551"/>
      <c r="H16" s="551"/>
      <c r="I16" s="552"/>
    </row>
    <row r="17" spans="1:9" s="2" customFormat="1" ht="20" customHeight="1">
      <c r="A17" s="543"/>
      <c r="B17" s="544"/>
      <c r="C17" s="545"/>
      <c r="D17" s="545"/>
      <c r="E17" s="46">
        <v>1</v>
      </c>
      <c r="F17" s="46">
        <v>2</v>
      </c>
      <c r="G17" s="46">
        <v>3</v>
      </c>
      <c r="H17" s="46">
        <v>4</v>
      </c>
      <c r="I17" s="47">
        <v>5</v>
      </c>
    </row>
    <row r="18" spans="1:9" s="2" customFormat="1" ht="30" customHeight="1">
      <c r="A18" s="543" t="s">
        <v>57</v>
      </c>
      <c r="B18" s="544"/>
      <c r="C18" s="545"/>
      <c r="D18" s="545"/>
      <c r="E18" s="48" t="str">
        <f>'1. S. a'!$K$20</f>
        <v/>
      </c>
      <c r="F18" s="48" t="str">
        <f>'2. S. a'!$K$20</f>
        <v/>
      </c>
      <c r="G18" s="48" t="str">
        <f>'3. S. a'!$K$20</f>
        <v/>
      </c>
      <c r="H18" s="48" t="str">
        <f>'4. S. a'!$K$20</f>
        <v/>
      </c>
      <c r="I18" s="49" t="str">
        <f>'5. S. a'!$K$20</f>
        <v/>
      </c>
    </row>
    <row r="19" spans="1:9" s="2" customFormat="1" ht="30" customHeight="1">
      <c r="A19" s="543" t="s">
        <v>58</v>
      </c>
      <c r="B19" s="544"/>
      <c r="C19" s="545"/>
      <c r="D19" s="545"/>
      <c r="E19" s="48" t="str">
        <f>'1. S. b'!$K$21</f>
        <v/>
      </c>
      <c r="F19" s="48" t="str">
        <f>'2. S. b'!$K$21</f>
        <v/>
      </c>
      <c r="G19" s="48" t="str">
        <f>'3. S. b'!$K$21</f>
        <v/>
      </c>
      <c r="H19" s="48" t="str">
        <f>'4. S. b'!$K$21</f>
        <v/>
      </c>
      <c r="I19" s="49" t="str">
        <f>'5. S. b'!$K$21</f>
        <v/>
      </c>
    </row>
    <row r="20" spans="1:9" s="2" customFormat="1" ht="30" customHeight="1">
      <c r="A20" s="543" t="s">
        <v>118</v>
      </c>
      <c r="B20" s="544"/>
      <c r="C20" s="545"/>
      <c r="D20" s="545"/>
      <c r="E20" s="48" t="str">
        <f>IF(SUM(E18:E19)=0,"",SUM(E18:E19))</f>
        <v/>
      </c>
      <c r="F20" s="48" t="str">
        <f>IF(SUM(F18:F19)=0,"",SUM(F18:F19))</f>
        <v/>
      </c>
      <c r="G20" s="48" t="str">
        <f>IF(SUM(G18:G19)=0,"",SUM(G18:G19))</f>
        <v/>
      </c>
      <c r="H20" s="48" t="str">
        <f>IF(SUM(H18:H19)=0,"",SUM(H18:H19))</f>
        <v/>
      </c>
      <c r="I20" s="49" t="str">
        <f>IF(SUM(I18:I19)=0,"",SUM(I18:I19))</f>
        <v/>
      </c>
    </row>
    <row r="21" spans="1:9" s="2" customFormat="1" ht="30" customHeight="1" thickBot="1">
      <c r="A21" s="540" t="s">
        <v>14</v>
      </c>
      <c r="B21" s="541"/>
      <c r="C21" s="542"/>
      <c r="D21" s="542"/>
      <c r="E21" s="50" t="str">
        <f>IF(E20="","",ROUND(E20,0)/2)</f>
        <v/>
      </c>
      <c r="F21" s="50" t="str">
        <f>IF(F20="","",ROUND(F20,0)/2)</f>
        <v/>
      </c>
      <c r="G21" s="50" t="str">
        <f>IF(G20="","",ROUND(G20,0)/2)</f>
        <v/>
      </c>
      <c r="H21" s="50" t="str">
        <f>IF(H20="","",ROUND(H20,0)/2)</f>
        <v/>
      </c>
      <c r="I21" s="165" t="str">
        <f>IF(I20="","",ROUND(I20,0)/2)</f>
        <v/>
      </c>
    </row>
    <row r="22" spans="1:9" s="8" customFormat="1" ht="44.25" customHeight="1">
      <c r="A22" s="34" t="s">
        <v>2</v>
      </c>
      <c r="B22" s="572" t="str">
        <f>IF('1. S. a'!B21:D21="","",'1. S. a'!B21:D21)</f>
        <v/>
      </c>
      <c r="C22" s="572"/>
      <c r="D22" s="572"/>
      <c r="E22" s="52"/>
      <c r="F22" s="35" t="s">
        <v>92</v>
      </c>
      <c r="G22" s="559">
        <f ca="1">TODAY()</f>
        <v>42466</v>
      </c>
      <c r="H22" s="560"/>
      <c r="I22" s="560"/>
    </row>
    <row r="23" spans="1:9" s="5" customFormat="1" ht="28.5" customHeight="1">
      <c r="A23" s="32" t="s">
        <v>71</v>
      </c>
      <c r="B23" s="32"/>
      <c r="C23" s="32"/>
      <c r="D23" s="32"/>
      <c r="E23" s="33"/>
      <c r="F23" s="32" t="s">
        <v>1</v>
      </c>
      <c r="G23" s="32"/>
      <c r="H23" s="32"/>
      <c r="I23" s="32"/>
    </row>
    <row r="24" spans="1:9" s="8" customFormat="1" ht="39.75" customHeight="1">
      <c r="A24" s="563" t="s">
        <v>49</v>
      </c>
      <c r="B24" s="563"/>
      <c r="C24" s="563"/>
      <c r="D24" s="563"/>
      <c r="E24" s="53"/>
      <c r="F24" s="561" t="s">
        <v>93</v>
      </c>
      <c r="G24" s="562"/>
      <c r="H24" s="562"/>
      <c r="I24" s="562"/>
    </row>
    <row r="25" spans="1:9" s="5" customFormat="1" ht="54" customHeight="1">
      <c r="A25" s="557" t="s">
        <v>120</v>
      </c>
      <c r="B25" s="557"/>
      <c r="C25" s="557"/>
      <c r="D25" s="558"/>
      <c r="E25" s="558"/>
      <c r="F25" s="558"/>
      <c r="G25" s="558"/>
      <c r="H25" s="558"/>
      <c r="I25" s="558"/>
    </row>
    <row r="26" spans="1:9" s="2" customFormat="1" ht="30.75" customHeight="1">
      <c r="A26" s="553" t="s">
        <v>52</v>
      </c>
      <c r="B26" s="553"/>
      <c r="C26" s="553"/>
      <c r="D26" s="553"/>
      <c r="E26" s="553"/>
      <c r="F26" s="553"/>
      <c r="G26" s="553"/>
      <c r="H26" s="553"/>
      <c r="I26" s="553"/>
    </row>
    <row r="27" spans="1:9" s="61" customFormat="1" ht="24" customHeight="1">
      <c r="A27" s="59"/>
      <c r="B27" s="59"/>
      <c r="C27" s="60"/>
      <c r="D27" s="59"/>
      <c r="E27" s="60"/>
      <c r="F27" s="59"/>
      <c r="G27" s="59"/>
      <c r="H27" s="59"/>
      <c r="I27" s="59"/>
    </row>
    <row r="28" spans="1:9" s="2" customFormat="1">
      <c r="C28" s="3"/>
      <c r="E28" s="3"/>
    </row>
    <row r="29" spans="1:9" s="2" customFormat="1">
      <c r="C29" s="3"/>
      <c r="E29" s="3"/>
    </row>
    <row r="30" spans="1:9" s="2" customFormat="1">
      <c r="C30" s="3"/>
      <c r="E30" s="3"/>
    </row>
    <row r="31" spans="1:9" s="2" customFormat="1">
      <c r="C31" s="3"/>
      <c r="E31" s="3"/>
    </row>
    <row r="32" spans="1:9" s="2" customFormat="1">
      <c r="C32" s="3"/>
      <c r="E32" s="3"/>
    </row>
    <row r="33" spans="3:5" s="2" customFormat="1">
      <c r="C33" s="3"/>
      <c r="E33" s="3"/>
    </row>
    <row r="34" spans="3:5" s="2" customFormat="1">
      <c r="C34" s="3"/>
      <c r="E34" s="3"/>
    </row>
    <row r="35" spans="3:5" s="2" customFormat="1">
      <c r="C35" s="3"/>
      <c r="E35" s="3"/>
    </row>
    <row r="36" spans="3:5" s="2" customFormat="1">
      <c r="C36" s="3"/>
      <c r="E36" s="3"/>
    </row>
    <row r="37" spans="3:5" s="2" customFormat="1">
      <c r="C37" s="3"/>
      <c r="E37" s="3"/>
    </row>
    <row r="38" spans="3:5" s="2" customFormat="1">
      <c r="C38" s="3"/>
      <c r="E38" s="3"/>
    </row>
    <row r="39" spans="3:5" s="2" customFormat="1">
      <c r="C39" s="3"/>
      <c r="E39" s="3"/>
    </row>
    <row r="40" spans="3:5" s="2" customFormat="1">
      <c r="C40" s="3"/>
      <c r="E40" s="3"/>
    </row>
    <row r="41" spans="3:5" s="2" customFormat="1">
      <c r="C41" s="3"/>
      <c r="E41" s="3"/>
    </row>
    <row r="42" spans="3:5" s="2" customFormat="1">
      <c r="C42" s="3"/>
      <c r="E42" s="3"/>
    </row>
    <row r="43" spans="3:5" s="2" customFormat="1">
      <c r="C43" s="3"/>
      <c r="E43" s="3"/>
    </row>
    <row r="44" spans="3:5" s="2" customFormat="1">
      <c r="C44" s="3"/>
      <c r="E44" s="3"/>
    </row>
    <row r="45" spans="3:5" s="2" customFormat="1">
      <c r="C45" s="3"/>
      <c r="E45" s="3"/>
    </row>
    <row r="46" spans="3:5" s="2" customFormat="1">
      <c r="C46" s="3"/>
      <c r="E46" s="3"/>
    </row>
    <row r="47" spans="3:5" s="2" customFormat="1">
      <c r="C47" s="3"/>
      <c r="E47" s="3"/>
    </row>
    <row r="48" spans="3:5" s="2" customFormat="1">
      <c r="C48" s="3"/>
      <c r="E48" s="3"/>
    </row>
    <row r="49" spans="3:5" s="2" customFormat="1">
      <c r="C49" s="3"/>
      <c r="E49" s="3"/>
    </row>
    <row r="50" spans="3:5" s="2" customFormat="1">
      <c r="C50" s="3"/>
      <c r="E50" s="3"/>
    </row>
    <row r="51" spans="3:5" s="2" customFormat="1">
      <c r="C51" s="3"/>
      <c r="E51" s="3"/>
    </row>
    <row r="52" spans="3:5" s="2" customFormat="1">
      <c r="C52" s="3"/>
      <c r="E52" s="3"/>
    </row>
    <row r="53" spans="3:5" s="2" customFormat="1">
      <c r="C53" s="3"/>
      <c r="E53" s="3"/>
    </row>
    <row r="54" spans="3:5" s="2" customFormat="1">
      <c r="C54" s="3"/>
      <c r="E54" s="3"/>
    </row>
    <row r="55" spans="3:5" s="2" customFormat="1">
      <c r="C55" s="3"/>
      <c r="E55" s="3"/>
    </row>
    <row r="56" spans="3:5" s="2" customFormat="1">
      <c r="C56" s="3"/>
      <c r="E56" s="3"/>
    </row>
    <row r="57" spans="3:5" s="2" customFormat="1">
      <c r="C57" s="3"/>
      <c r="E57" s="3"/>
    </row>
    <row r="58" spans="3:5" s="2" customFormat="1">
      <c r="C58" s="3"/>
      <c r="E58" s="3"/>
    </row>
    <row r="59" spans="3:5" s="2" customFormat="1">
      <c r="C59" s="3"/>
      <c r="E59" s="3"/>
    </row>
    <row r="60" spans="3:5" s="2" customFormat="1">
      <c r="C60" s="3"/>
      <c r="E60" s="3"/>
    </row>
    <row r="61" spans="3:5" s="2" customFormat="1">
      <c r="C61" s="3"/>
      <c r="E61" s="3"/>
    </row>
    <row r="62" spans="3:5" s="2" customFormat="1">
      <c r="C62" s="3"/>
      <c r="E62" s="3"/>
    </row>
    <row r="63" spans="3:5" s="2" customFormat="1">
      <c r="C63" s="3"/>
      <c r="E63" s="3"/>
    </row>
    <row r="64" spans="3:5" s="2" customFormat="1">
      <c r="C64" s="3"/>
      <c r="E64" s="3"/>
    </row>
    <row r="65" spans="3:5" s="2" customFormat="1">
      <c r="C65" s="3"/>
      <c r="E65" s="3"/>
    </row>
    <row r="66" spans="3:5" s="2" customFormat="1">
      <c r="C66" s="3"/>
      <c r="E66" s="3"/>
    </row>
    <row r="67" spans="3:5" s="2" customFormat="1">
      <c r="C67" s="3"/>
      <c r="E67" s="3"/>
    </row>
    <row r="68" spans="3:5" s="2" customFormat="1">
      <c r="C68" s="3"/>
      <c r="E68" s="3"/>
    </row>
    <row r="69" spans="3:5" s="2" customFormat="1">
      <c r="C69" s="3"/>
      <c r="E69" s="3"/>
    </row>
    <row r="70" spans="3:5" s="2" customFormat="1">
      <c r="C70" s="3"/>
      <c r="E70" s="3"/>
    </row>
    <row r="71" spans="3:5" s="2" customFormat="1">
      <c r="C71" s="3"/>
      <c r="E71" s="3"/>
    </row>
    <row r="72" spans="3:5" s="2" customFormat="1">
      <c r="C72" s="3"/>
      <c r="E72" s="3"/>
    </row>
    <row r="73" spans="3:5" s="2" customFormat="1">
      <c r="C73" s="3"/>
      <c r="E73" s="3"/>
    </row>
    <row r="74" spans="3:5" s="2" customFormat="1">
      <c r="C74" s="3"/>
      <c r="E74" s="3"/>
    </row>
    <row r="75" spans="3:5" s="2" customFormat="1">
      <c r="C75" s="3"/>
      <c r="E75" s="3"/>
    </row>
    <row r="76" spans="3:5" s="2" customFormat="1">
      <c r="C76" s="3"/>
      <c r="E76" s="3"/>
    </row>
    <row r="77" spans="3:5" s="2" customFormat="1">
      <c r="C77" s="3"/>
      <c r="E77" s="3"/>
    </row>
    <row r="78" spans="3:5" s="2" customFormat="1">
      <c r="C78" s="3"/>
      <c r="E78" s="3"/>
    </row>
    <row r="79" spans="3:5" s="2" customFormat="1">
      <c r="C79" s="3"/>
      <c r="E79" s="3"/>
    </row>
    <row r="80" spans="3:5" s="2" customFormat="1">
      <c r="C80" s="3"/>
      <c r="E80" s="3"/>
    </row>
    <row r="81" spans="3:5" s="2" customFormat="1">
      <c r="C81" s="3"/>
      <c r="E81" s="3"/>
    </row>
    <row r="82" spans="3:5" s="2" customFormat="1">
      <c r="C82" s="3"/>
      <c r="E82" s="3"/>
    </row>
    <row r="83" spans="3:5" s="2" customFormat="1">
      <c r="C83" s="3"/>
      <c r="E83" s="3"/>
    </row>
    <row r="84" spans="3:5" s="2" customFormat="1">
      <c r="C84" s="3"/>
      <c r="E84" s="3"/>
    </row>
    <row r="85" spans="3:5" s="2" customFormat="1">
      <c r="C85" s="3"/>
      <c r="E85" s="3"/>
    </row>
    <row r="86" spans="3:5" s="2" customFormat="1">
      <c r="C86" s="3"/>
      <c r="E86" s="3"/>
    </row>
    <row r="87" spans="3:5" s="2" customFormat="1">
      <c r="C87" s="3"/>
      <c r="E87" s="3"/>
    </row>
    <row r="88" spans="3:5" s="2" customFormat="1">
      <c r="C88" s="3"/>
      <c r="E88" s="3"/>
    </row>
    <row r="89" spans="3:5" s="2" customFormat="1">
      <c r="C89" s="3"/>
      <c r="E89" s="3"/>
    </row>
    <row r="90" spans="3:5" s="2" customFormat="1">
      <c r="C90" s="3"/>
      <c r="E90" s="3"/>
    </row>
    <row r="91" spans="3:5" s="2" customFormat="1">
      <c r="C91" s="3"/>
      <c r="E91" s="3"/>
    </row>
    <row r="92" spans="3:5" s="2" customFormat="1">
      <c r="C92" s="3"/>
      <c r="E92" s="3"/>
    </row>
    <row r="93" spans="3:5" s="2" customFormat="1">
      <c r="C93" s="3"/>
      <c r="E93" s="3"/>
    </row>
    <row r="94" spans="3:5" s="2" customFormat="1">
      <c r="C94" s="3"/>
      <c r="E94" s="3"/>
    </row>
    <row r="95" spans="3:5" s="2" customFormat="1">
      <c r="C95" s="3"/>
      <c r="E95" s="3"/>
    </row>
    <row r="96" spans="3:5" s="2" customFormat="1">
      <c r="C96" s="3"/>
      <c r="E96" s="3"/>
    </row>
    <row r="97" spans="3:5" s="2" customFormat="1">
      <c r="C97" s="3"/>
      <c r="E97" s="3"/>
    </row>
    <row r="98" spans="3:5" s="2" customFormat="1">
      <c r="C98" s="3"/>
      <c r="E98" s="3"/>
    </row>
    <row r="99" spans="3:5" s="2" customFormat="1">
      <c r="C99" s="3"/>
      <c r="E99" s="3"/>
    </row>
    <row r="100" spans="3:5" s="2" customFormat="1">
      <c r="C100" s="3"/>
      <c r="E100" s="3"/>
    </row>
    <row r="101" spans="3:5" s="2" customFormat="1">
      <c r="C101" s="3"/>
      <c r="E101" s="3"/>
    </row>
    <row r="102" spans="3:5" s="2" customFormat="1">
      <c r="C102" s="3"/>
      <c r="E102" s="3"/>
    </row>
    <row r="103" spans="3:5" s="2" customFormat="1">
      <c r="C103" s="3"/>
      <c r="E103" s="3"/>
    </row>
    <row r="104" spans="3:5" s="2" customFormat="1">
      <c r="C104" s="3"/>
      <c r="E104" s="3"/>
    </row>
    <row r="105" spans="3:5" s="2" customFormat="1">
      <c r="C105" s="3"/>
      <c r="E105" s="3"/>
    </row>
    <row r="106" spans="3:5" s="2" customFormat="1">
      <c r="C106" s="3"/>
      <c r="E106" s="3"/>
    </row>
    <row r="107" spans="3:5" s="2" customFormat="1">
      <c r="C107" s="3"/>
      <c r="E107" s="3"/>
    </row>
    <row r="108" spans="3:5" s="2" customFormat="1">
      <c r="C108" s="3"/>
      <c r="E108" s="3"/>
    </row>
    <row r="109" spans="3:5" s="2" customFormat="1">
      <c r="C109" s="3"/>
      <c r="E109" s="3"/>
    </row>
    <row r="110" spans="3:5" s="2" customFormat="1">
      <c r="C110" s="3"/>
      <c r="E110" s="3"/>
    </row>
  </sheetData>
  <sheetProtection sheet="1" objects="1" scenarios="1" formatCells="0" formatColumns="0" formatRows="0" sort="0" autoFilter="0"/>
  <customSheetViews>
    <customSheetView guid="{0B43FBCB-C830-11DC-8DB8-001B63993140}" showGridLines="0">
      <selection activeCell="H9" sqref="H9"/>
      <pageSetup paperSize="9" scale="96" orientation="portrait"/>
      <headerFooter alignWithMargins="0"/>
    </customSheetView>
  </customSheetViews>
  <mergeCells count="39">
    <mergeCell ref="A26:I26"/>
    <mergeCell ref="A2:B2"/>
    <mergeCell ref="A3:B3"/>
    <mergeCell ref="A4:B4"/>
    <mergeCell ref="A25:I25"/>
    <mergeCell ref="G22:I22"/>
    <mergeCell ref="F24:I24"/>
    <mergeCell ref="A24:D24"/>
    <mergeCell ref="A9:C9"/>
    <mergeCell ref="A10:C10"/>
    <mergeCell ref="C2:I2"/>
    <mergeCell ref="C3:I3"/>
    <mergeCell ref="C4:I4"/>
    <mergeCell ref="B22:D22"/>
    <mergeCell ref="A13:C13"/>
    <mergeCell ref="F13:G13"/>
    <mergeCell ref="A21:D21"/>
    <mergeCell ref="A20:D20"/>
    <mergeCell ref="A11:C11"/>
    <mergeCell ref="A12:C12"/>
    <mergeCell ref="F9:G9"/>
    <mergeCell ref="F10:G10"/>
    <mergeCell ref="F11:G11"/>
    <mergeCell ref="F12:G12"/>
    <mergeCell ref="A18:D18"/>
    <mergeCell ref="A19:D19"/>
    <mergeCell ref="E16:I16"/>
    <mergeCell ref="A16:D17"/>
    <mergeCell ref="A15:I15"/>
    <mergeCell ref="A1:I1"/>
    <mergeCell ref="A6:I6"/>
    <mergeCell ref="D7:D8"/>
    <mergeCell ref="I7:I8"/>
    <mergeCell ref="A7:C7"/>
    <mergeCell ref="A8:C8"/>
    <mergeCell ref="H7:H8"/>
    <mergeCell ref="E7:E8"/>
    <mergeCell ref="F7:G7"/>
    <mergeCell ref="F8:G8"/>
  </mergeCells>
  <phoneticPr fontId="6" type="noConversion"/>
  <pageMargins left="0.47244094488188981" right="0.31496062992125984" top="0.51181102362204722" bottom="0.15748031496062992" header="0.19685039370078741" footer="0"/>
  <pageSetup paperSize="9" scale="96" orientation="portrait"/>
  <headerFooter alignWithMargins="0">
    <oddHeader>&amp;L&amp;6Bildungsplan zur Verordnung über die berufliche Grundbildung&amp;R&amp;6Anhang 6a: Anforderungen an die Lerndokumentation</oddHeader>
    <oddFooter>&amp;L&amp;6OdA Wald / CODOC&amp;R&amp;6 1. Ausgabe: 30.04.2007</oddFooter>
  </headerFooter>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enableFormatConditionsCalculation="0"/>
  <dimension ref="A1:K44"/>
  <sheetViews>
    <sheetView zoomScale="125" zoomScaleNormal="125" zoomScalePageLayoutView="125" workbookViewId="0">
      <selection sqref="A1:J1"/>
    </sheetView>
  </sheetViews>
  <sheetFormatPr baseColWidth="10" defaultRowHeight="12" x14ac:dyDescent="0"/>
  <cols>
    <col min="2" max="2" width="3.83203125" customWidth="1"/>
    <col min="3" max="5" width="5.6640625" customWidth="1"/>
    <col min="6" max="6" width="7.6640625" customWidth="1"/>
    <col min="7" max="10" width="11.6640625" customWidth="1"/>
  </cols>
  <sheetData>
    <row r="1" spans="1:11" s="230" customFormat="1" ht="19" thickBot="1">
      <c r="A1" s="577" t="s">
        <v>149</v>
      </c>
      <c r="B1" s="578"/>
      <c r="C1" s="579"/>
      <c r="D1" s="579"/>
      <c r="E1" s="579"/>
      <c r="F1" s="579"/>
      <c r="G1" s="579"/>
      <c r="H1" s="579"/>
      <c r="I1" s="579"/>
      <c r="J1" s="580"/>
    </row>
    <row r="2" spans="1:11" s="171" customFormat="1" ht="17" customHeight="1">
      <c r="A2" s="231" t="s">
        <v>150</v>
      </c>
      <c r="B2" s="232"/>
      <c r="C2" s="581" t="str">
        <f>IF('1. S. a'!C2="","",'1. S. a'!C2:K2)</f>
        <v/>
      </c>
      <c r="D2" s="581"/>
      <c r="E2" s="581"/>
      <c r="F2" s="581"/>
      <c r="G2" s="581"/>
      <c r="H2" s="581"/>
      <c r="I2" s="581"/>
      <c r="J2" s="582"/>
      <c r="K2" s="170"/>
    </row>
    <row r="3" spans="1:11" s="171" customFormat="1" ht="17" customHeight="1">
      <c r="A3" s="172" t="s">
        <v>151</v>
      </c>
      <c r="B3" s="173"/>
      <c r="C3" s="583" t="str">
        <f>IF('1. S. a'!C3="","",'1. S. a'!C3:K3)</f>
        <v/>
      </c>
      <c r="D3" s="583"/>
      <c r="E3" s="583"/>
      <c r="F3" s="583"/>
      <c r="G3" s="583"/>
      <c r="H3" s="583"/>
      <c r="I3" s="583"/>
      <c r="J3" s="584"/>
      <c r="K3" s="170"/>
    </row>
    <row r="4" spans="1:11" s="171" customFormat="1" ht="17" customHeight="1">
      <c r="A4" s="172" t="s">
        <v>152</v>
      </c>
      <c r="B4" s="173"/>
      <c r="C4" s="583" t="str">
        <f>IF('1. S. a'!C4="","",'1. S. a'!C4:K4)</f>
        <v/>
      </c>
      <c r="D4" s="583"/>
      <c r="E4" s="583"/>
      <c r="F4" s="583"/>
      <c r="G4" s="583"/>
      <c r="H4" s="583"/>
      <c r="I4" s="583"/>
      <c r="J4" s="584"/>
      <c r="K4" s="170"/>
    </row>
    <row r="5" spans="1:11" s="171" customFormat="1" ht="17" customHeight="1" thickBot="1">
      <c r="A5" s="585" t="s">
        <v>153</v>
      </c>
      <c r="B5" s="586"/>
      <c r="C5" s="233" t="s">
        <v>154</v>
      </c>
      <c r="D5" s="587" t="str">
        <f>IF('Bildungb. 1. S.'!D5:E5="","",'Bildungb. 1. S.'!D5:E5)</f>
        <v/>
      </c>
      <c r="E5" s="587"/>
      <c r="F5" s="233" t="s">
        <v>155</v>
      </c>
      <c r="G5" s="588" t="str">
        <f>IF('Bildungb. 1. S.'!G5:H5="","",'Bildungb. 1. S.'!G5:H5)</f>
        <v/>
      </c>
      <c r="H5" s="589"/>
      <c r="I5" s="233" t="s">
        <v>156</v>
      </c>
      <c r="J5" s="234" t="str">
        <f>IF('Bildungb. 1. S.'!J5="","",'Bildungb. 1. S.'!J5)</f>
        <v/>
      </c>
      <c r="K5" s="174"/>
    </row>
    <row r="6" spans="1:11" s="229" customFormat="1" ht="20" customHeight="1" thickBot="1">
      <c r="A6" s="576" t="s">
        <v>157</v>
      </c>
      <c r="B6" s="576"/>
      <c r="C6" s="576"/>
      <c r="D6" s="576"/>
      <c r="E6" s="576"/>
      <c r="F6" s="576"/>
      <c r="G6" s="576"/>
      <c r="H6" s="576"/>
      <c r="I6" s="576"/>
      <c r="J6" s="576"/>
    </row>
    <row r="7" spans="1:11" s="171" customFormat="1" ht="16" customHeight="1" thickBot="1">
      <c r="A7" s="190" t="s">
        <v>158</v>
      </c>
      <c r="B7" s="191"/>
      <c r="C7" s="192"/>
      <c r="D7" s="193"/>
      <c r="E7" s="193"/>
      <c r="F7" s="193"/>
      <c r="G7" s="193"/>
      <c r="H7" s="193"/>
      <c r="I7" s="574" t="s">
        <v>159</v>
      </c>
      <c r="J7" s="575"/>
    </row>
    <row r="8" spans="1:11" s="171" customFormat="1" ht="16" customHeight="1">
      <c r="A8" s="175" t="s">
        <v>160</v>
      </c>
      <c r="B8" s="176"/>
      <c r="C8" s="177"/>
      <c r="D8" s="178"/>
      <c r="E8" s="178"/>
      <c r="F8" s="178"/>
      <c r="G8" s="178"/>
      <c r="H8" s="178"/>
      <c r="I8" s="179"/>
      <c r="J8" s="180"/>
    </row>
    <row r="9" spans="1:11" s="171" customFormat="1" ht="16" customHeight="1">
      <c r="A9" s="175" t="s">
        <v>161</v>
      </c>
      <c r="B9" s="181"/>
      <c r="C9" s="182"/>
      <c r="D9" s="183"/>
      <c r="E9" s="183"/>
      <c r="F9" s="183"/>
      <c r="G9" s="183"/>
      <c r="H9" s="183"/>
      <c r="I9" s="179"/>
      <c r="J9" s="180"/>
    </row>
    <row r="10" spans="1:11" s="171" customFormat="1" ht="16" customHeight="1">
      <c r="A10" s="175" t="s">
        <v>162</v>
      </c>
      <c r="B10" s="181"/>
      <c r="C10" s="182"/>
      <c r="D10" s="183"/>
      <c r="E10" s="183"/>
      <c r="F10" s="183"/>
      <c r="G10" s="183"/>
      <c r="H10" s="183"/>
      <c r="I10" s="179"/>
      <c r="J10" s="180"/>
    </row>
    <row r="11" spans="1:11" s="171" customFormat="1" ht="16" customHeight="1">
      <c r="A11" s="175" t="s">
        <v>163</v>
      </c>
      <c r="B11" s="181"/>
      <c r="C11" s="182"/>
      <c r="D11" s="183"/>
      <c r="E11" s="183"/>
      <c r="F11" s="183"/>
      <c r="G11" s="183"/>
      <c r="H11" s="183"/>
      <c r="I11" s="179"/>
      <c r="J11" s="180"/>
    </row>
    <row r="12" spans="1:11" s="171" customFormat="1" ht="16" customHeight="1">
      <c r="A12" s="175" t="s">
        <v>164</v>
      </c>
      <c r="B12" s="181"/>
      <c r="C12" s="182"/>
      <c r="D12" s="183"/>
      <c r="E12" s="183"/>
      <c r="F12" s="183"/>
      <c r="G12" s="183"/>
      <c r="H12" s="183"/>
      <c r="I12" s="179"/>
      <c r="J12" s="180"/>
    </row>
    <row r="13" spans="1:11" s="171" customFormat="1" ht="16" customHeight="1">
      <c r="A13" s="175" t="s">
        <v>165</v>
      </c>
      <c r="B13" s="181"/>
      <c r="C13" s="182"/>
      <c r="D13" s="183"/>
      <c r="E13" s="183"/>
      <c r="F13" s="183"/>
      <c r="G13" s="183"/>
      <c r="H13" s="183"/>
      <c r="I13" s="179"/>
      <c r="J13" s="180"/>
    </row>
    <row r="14" spans="1:11" s="171" customFormat="1" ht="16" customHeight="1" thickBot="1">
      <c r="A14" s="184" t="s">
        <v>166</v>
      </c>
      <c r="B14" s="185"/>
      <c r="C14" s="186"/>
      <c r="D14" s="187"/>
      <c r="E14" s="187"/>
      <c r="F14" s="187"/>
      <c r="G14" s="187"/>
      <c r="H14" s="187"/>
      <c r="I14" s="188"/>
      <c r="J14" s="189"/>
    </row>
    <row r="15" spans="1:11" s="171" customFormat="1" ht="16" customHeight="1" thickBot="1">
      <c r="A15" s="190" t="s">
        <v>167</v>
      </c>
      <c r="B15" s="191"/>
      <c r="C15" s="192"/>
      <c r="D15" s="193"/>
      <c r="E15" s="193"/>
      <c r="F15" s="193"/>
      <c r="G15" s="193"/>
      <c r="H15" s="193"/>
      <c r="I15" s="194">
        <f>SUM(I8:I14)</f>
        <v>0</v>
      </c>
      <c r="J15" s="195">
        <f>ROUND(I15/7/5,1)*5</f>
        <v>0</v>
      </c>
    </row>
    <row r="16" spans="1:11" s="229" customFormat="1" ht="20" customHeight="1" thickBot="1">
      <c r="A16" s="227" t="s">
        <v>168</v>
      </c>
      <c r="B16" s="227"/>
      <c r="C16" s="227"/>
      <c r="D16" s="227"/>
      <c r="E16" s="228"/>
      <c r="F16" s="227"/>
      <c r="G16" s="227"/>
      <c r="H16" s="227"/>
      <c r="I16" s="167"/>
      <c r="J16" s="168"/>
    </row>
    <row r="17" spans="1:10" s="171" customFormat="1" ht="16" customHeight="1" thickBot="1">
      <c r="A17" s="190" t="s">
        <v>169</v>
      </c>
      <c r="B17" s="191"/>
      <c r="C17" s="192"/>
      <c r="D17" s="193"/>
      <c r="E17" s="193"/>
      <c r="F17" s="193"/>
      <c r="G17" s="193"/>
      <c r="H17" s="193"/>
      <c r="I17" s="574" t="s">
        <v>170</v>
      </c>
      <c r="J17" s="575"/>
    </row>
    <row r="18" spans="1:10" s="171" customFormat="1" ht="16" customHeight="1">
      <c r="A18" s="175" t="s">
        <v>171</v>
      </c>
      <c r="B18" s="176"/>
      <c r="C18" s="177"/>
      <c r="D18" s="178"/>
      <c r="E18" s="178"/>
      <c r="F18" s="178"/>
      <c r="G18" s="178"/>
      <c r="H18" s="178"/>
      <c r="I18" s="196"/>
      <c r="J18" s="197"/>
    </row>
    <row r="19" spans="1:10" s="171" customFormat="1" ht="16" customHeight="1">
      <c r="A19" s="175" t="s">
        <v>172</v>
      </c>
      <c r="B19" s="181"/>
      <c r="C19" s="182"/>
      <c r="D19" s="183"/>
      <c r="E19" s="183"/>
      <c r="F19" s="183"/>
      <c r="G19" s="183"/>
      <c r="H19" s="183"/>
      <c r="I19" s="179"/>
      <c r="J19" s="180"/>
    </row>
    <row r="20" spans="1:10" s="171" customFormat="1" ht="16" customHeight="1">
      <c r="A20" s="175" t="s">
        <v>173</v>
      </c>
      <c r="B20" s="181"/>
      <c r="C20" s="182"/>
      <c r="D20" s="183"/>
      <c r="E20" s="183"/>
      <c r="F20" s="183"/>
      <c r="G20" s="183"/>
      <c r="H20" s="183"/>
      <c r="I20" s="179"/>
      <c r="J20" s="180"/>
    </row>
    <row r="21" spans="1:10" s="171" customFormat="1" ht="16" customHeight="1">
      <c r="A21" s="184" t="s">
        <v>174</v>
      </c>
      <c r="B21" s="184"/>
      <c r="C21" s="186"/>
      <c r="D21" s="187"/>
      <c r="E21" s="187"/>
      <c r="F21" s="187"/>
      <c r="G21" s="198"/>
      <c r="H21" s="199"/>
      <c r="I21" s="590">
        <f>(H21+H22)/2</f>
        <v>0</v>
      </c>
      <c r="J21" s="189"/>
    </row>
    <row r="22" spans="1:10" s="171" customFormat="1" ht="16" customHeight="1">
      <c r="A22" s="239" t="s">
        <v>175</v>
      </c>
      <c r="B22" s="200"/>
      <c r="C22" s="201"/>
      <c r="D22" s="202"/>
      <c r="E22" s="202"/>
      <c r="F22" s="202"/>
      <c r="G22" s="203"/>
      <c r="H22" s="204"/>
      <c r="I22" s="591"/>
      <c r="J22" s="197"/>
    </row>
    <row r="23" spans="1:10" s="171" customFormat="1" ht="16" customHeight="1" thickBot="1">
      <c r="A23" s="175" t="s">
        <v>176</v>
      </c>
      <c r="B23" s="181"/>
      <c r="C23" s="182"/>
      <c r="D23" s="183"/>
      <c r="E23" s="183"/>
      <c r="F23" s="183"/>
      <c r="G23" s="183"/>
      <c r="H23" s="183"/>
      <c r="I23" s="205"/>
      <c r="J23" s="189"/>
    </row>
    <row r="24" spans="1:10" s="171" customFormat="1" ht="16" customHeight="1" thickBot="1">
      <c r="A24" s="190" t="s">
        <v>177</v>
      </c>
      <c r="B24" s="191"/>
      <c r="C24" s="192"/>
      <c r="D24" s="193"/>
      <c r="E24" s="193"/>
      <c r="F24" s="193"/>
      <c r="G24" s="193"/>
      <c r="H24" s="193"/>
      <c r="I24" s="206">
        <f>SUM(I18:I23)</f>
        <v>0</v>
      </c>
      <c r="J24" s="195">
        <f>ROUND(I24/5/5,1)*5</f>
        <v>0</v>
      </c>
    </row>
    <row r="25" spans="1:10" s="229" customFormat="1" ht="20" customHeight="1" thickBot="1">
      <c r="A25" s="227" t="s">
        <v>178</v>
      </c>
      <c r="B25" s="227"/>
      <c r="C25" s="227"/>
      <c r="D25" s="227"/>
      <c r="E25" s="228"/>
      <c r="F25" s="227"/>
      <c r="G25" s="227"/>
      <c r="H25" s="227"/>
      <c r="I25" s="167"/>
      <c r="J25" s="168"/>
    </row>
    <row r="26" spans="1:10" s="171" customFormat="1" ht="16" customHeight="1" thickBot="1">
      <c r="A26" s="190" t="s">
        <v>255</v>
      </c>
      <c r="B26" s="191"/>
      <c r="C26" s="192"/>
      <c r="D26" s="193"/>
      <c r="E26" s="193"/>
      <c r="F26" s="193"/>
      <c r="G26" s="193"/>
      <c r="H26" s="193"/>
      <c r="I26" s="574" t="s">
        <v>179</v>
      </c>
      <c r="J26" s="575"/>
    </row>
    <row r="27" spans="1:10" s="171" customFormat="1" ht="16" customHeight="1">
      <c r="A27" s="207" t="s">
        <v>180</v>
      </c>
      <c r="B27" s="208"/>
      <c r="C27" s="209"/>
      <c r="D27" s="210"/>
      <c r="E27" s="210"/>
      <c r="F27" s="210"/>
      <c r="G27" s="210"/>
      <c r="H27" s="210"/>
      <c r="I27" s="211">
        <f>SUM('Bildungb. 1. S.'!J23)</f>
        <v>0</v>
      </c>
      <c r="J27" s="197"/>
    </row>
    <row r="28" spans="1:10" s="171" customFormat="1" ht="16" customHeight="1">
      <c r="A28" s="212" t="s">
        <v>181</v>
      </c>
      <c r="B28" s="181"/>
      <c r="C28" s="182"/>
      <c r="D28" s="183"/>
      <c r="E28" s="183"/>
      <c r="F28" s="183"/>
      <c r="G28" s="183"/>
      <c r="H28" s="183"/>
      <c r="I28" s="213">
        <f>SUM('Bildungsb. 2. S.'!J23)</f>
        <v>0</v>
      </c>
      <c r="J28" s="180"/>
    </row>
    <row r="29" spans="1:10" s="171" customFormat="1" ht="16" customHeight="1">
      <c r="A29" s="212" t="s">
        <v>182</v>
      </c>
      <c r="B29" s="181"/>
      <c r="C29" s="182"/>
      <c r="D29" s="183"/>
      <c r="E29" s="183"/>
      <c r="F29" s="183"/>
      <c r="G29" s="183"/>
      <c r="H29" s="183"/>
      <c r="I29" s="213">
        <f>SUM('Bildungsb. 3 S.'!J23)</f>
        <v>0</v>
      </c>
      <c r="J29" s="180"/>
    </row>
    <row r="30" spans="1:10" s="171" customFormat="1" ht="16" customHeight="1">
      <c r="A30" s="212" t="s">
        <v>183</v>
      </c>
      <c r="B30" s="181"/>
      <c r="C30" s="182"/>
      <c r="D30" s="183"/>
      <c r="E30" s="183"/>
      <c r="F30" s="183"/>
      <c r="G30" s="183"/>
      <c r="H30" s="183"/>
      <c r="I30" s="213">
        <f>SUM('Bildungsb. 4. S.'!J23)</f>
        <v>0</v>
      </c>
      <c r="J30" s="180"/>
    </row>
    <row r="31" spans="1:10" s="171" customFormat="1" ht="16" customHeight="1" thickBot="1">
      <c r="A31" s="214" t="s">
        <v>184</v>
      </c>
      <c r="B31" s="215"/>
      <c r="C31" s="216"/>
      <c r="D31" s="217"/>
      <c r="E31" s="217"/>
      <c r="F31" s="217"/>
      <c r="G31" s="217"/>
      <c r="H31" s="217"/>
      <c r="I31" s="218">
        <f>SUM('Bildungsb. 5. S.'!J23)</f>
        <v>0</v>
      </c>
      <c r="J31" s="219"/>
    </row>
    <row r="32" spans="1:10" s="171" customFormat="1" ht="16" customHeight="1" thickBot="1">
      <c r="A32" s="190" t="s">
        <v>185</v>
      </c>
      <c r="B32" s="191"/>
      <c r="C32" s="192"/>
      <c r="D32" s="193"/>
      <c r="E32" s="193"/>
      <c r="F32" s="193"/>
      <c r="G32" s="193"/>
      <c r="H32" s="193"/>
      <c r="I32" s="194">
        <f>SUM(I27:I31)</f>
        <v>0</v>
      </c>
      <c r="J32" s="195">
        <f>ROUND(I32/5/5,1)*5</f>
        <v>0</v>
      </c>
    </row>
    <row r="33" spans="1:10" s="229" customFormat="1" ht="20" customHeight="1" thickBot="1">
      <c r="A33" s="227" t="s">
        <v>186</v>
      </c>
      <c r="B33" s="227"/>
      <c r="C33" s="227"/>
      <c r="D33" s="227"/>
      <c r="E33" s="228"/>
      <c r="F33" s="227"/>
      <c r="G33" s="227"/>
      <c r="H33" s="227"/>
      <c r="I33" s="167"/>
      <c r="J33" s="168"/>
    </row>
    <row r="34" spans="1:10" s="171" customFormat="1" ht="16" customHeight="1" thickBot="1">
      <c r="A34" s="190" t="s">
        <v>187</v>
      </c>
      <c r="B34" s="191"/>
      <c r="C34" s="192"/>
      <c r="D34" s="193"/>
      <c r="E34" s="193"/>
      <c r="F34" s="193"/>
      <c r="G34" s="193"/>
      <c r="H34" s="193"/>
      <c r="I34" s="574" t="s">
        <v>188</v>
      </c>
      <c r="J34" s="575"/>
    </row>
    <row r="35" spans="1:10" s="171" customFormat="1" ht="16" customHeight="1">
      <c r="A35" s="207" t="s">
        <v>189</v>
      </c>
      <c r="B35" s="208"/>
      <c r="C35" s="209"/>
      <c r="D35" s="210"/>
      <c r="E35" s="210"/>
      <c r="F35" s="210"/>
      <c r="G35" s="210"/>
      <c r="H35" s="210"/>
      <c r="I35" s="595">
        <f>J15</f>
        <v>0</v>
      </c>
      <c r="J35" s="596"/>
    </row>
    <row r="36" spans="1:10" s="171" customFormat="1" ht="16" customHeight="1">
      <c r="A36" s="212" t="s">
        <v>190</v>
      </c>
      <c r="B36" s="181"/>
      <c r="C36" s="182"/>
      <c r="D36" s="183"/>
      <c r="E36" s="183"/>
      <c r="F36" s="183"/>
      <c r="G36" s="183"/>
      <c r="H36" s="183"/>
      <c r="I36" s="597">
        <f>J24</f>
        <v>0</v>
      </c>
      <c r="J36" s="598"/>
    </row>
    <row r="37" spans="1:10" s="171" customFormat="1" ht="16" customHeight="1" thickBot="1">
      <c r="A37" s="214" t="s">
        <v>191</v>
      </c>
      <c r="B37" s="215"/>
      <c r="C37" s="216"/>
      <c r="D37" s="217"/>
      <c r="E37" s="217"/>
      <c r="F37" s="217"/>
      <c r="G37" s="217"/>
      <c r="H37" s="217"/>
      <c r="I37" s="599">
        <f>J32</f>
        <v>0</v>
      </c>
      <c r="J37" s="600"/>
    </row>
    <row r="38" spans="1:10" s="171" customFormat="1" ht="16" customHeight="1" thickBot="1">
      <c r="A38" s="190" t="s">
        <v>192</v>
      </c>
      <c r="B38" s="220"/>
      <c r="C38" s="193"/>
      <c r="D38" s="193"/>
      <c r="E38" s="193"/>
      <c r="F38" s="193"/>
      <c r="G38" s="193"/>
      <c r="H38" s="193"/>
      <c r="I38" s="601">
        <f>(I35+I36+I37)/3</f>
        <v>0</v>
      </c>
      <c r="J38" s="602"/>
    </row>
    <row r="39" spans="1:10" s="171" customFormat="1" ht="10">
      <c r="A39" s="221"/>
      <c r="B39" s="221"/>
      <c r="C39" s="221"/>
      <c r="D39" s="221"/>
      <c r="E39" s="222"/>
      <c r="F39" s="221"/>
      <c r="G39" s="223"/>
      <c r="H39" s="221"/>
      <c r="I39" s="221"/>
      <c r="J39" s="222"/>
    </row>
    <row r="40" spans="1:10" s="171" customFormat="1" ht="10">
      <c r="A40" s="224" t="s">
        <v>193</v>
      </c>
      <c r="B40" s="224"/>
      <c r="C40" s="224"/>
      <c r="D40" s="224"/>
      <c r="E40" s="225"/>
      <c r="F40" s="224" t="s">
        <v>194</v>
      </c>
      <c r="G40" s="226"/>
      <c r="H40" s="224"/>
      <c r="I40" s="221"/>
      <c r="J40" s="222"/>
    </row>
    <row r="41" spans="1:10" s="171" customFormat="1" ht="10">
      <c r="A41" s="221"/>
      <c r="B41" s="221"/>
      <c r="C41" s="221"/>
      <c r="D41" s="221"/>
      <c r="E41" s="222"/>
      <c r="F41" s="221"/>
      <c r="G41" s="223"/>
      <c r="H41" s="221"/>
      <c r="I41" s="221"/>
      <c r="J41" s="222"/>
    </row>
    <row r="42" spans="1:10" s="171" customFormat="1" ht="10">
      <c r="A42" s="221"/>
      <c r="B42" s="221"/>
      <c r="C42" s="221"/>
      <c r="D42" s="221"/>
      <c r="E42" s="222"/>
      <c r="F42" s="592"/>
      <c r="G42" s="592"/>
      <c r="H42" s="592"/>
      <c r="I42" s="592"/>
      <c r="J42" s="222"/>
    </row>
    <row r="43" spans="1:10" s="171" customFormat="1" ht="10">
      <c r="A43" s="221"/>
      <c r="B43" s="221"/>
      <c r="C43" s="221"/>
      <c r="D43" s="221"/>
      <c r="E43" s="222"/>
      <c r="F43" s="592"/>
      <c r="G43" s="592"/>
      <c r="H43" s="592"/>
      <c r="I43" s="592"/>
      <c r="J43" s="222"/>
    </row>
    <row r="44" spans="1:10" s="171" customFormat="1" ht="10">
      <c r="A44" s="224" t="s">
        <v>195</v>
      </c>
      <c r="B44" s="224"/>
      <c r="C44" s="594">
        <f ca="1">TODAY()</f>
        <v>42466</v>
      </c>
      <c r="D44" s="594"/>
      <c r="E44" s="594"/>
      <c r="F44" s="593"/>
      <c r="G44" s="593"/>
      <c r="H44" s="593"/>
      <c r="I44" s="593"/>
      <c r="J44" s="222"/>
    </row>
  </sheetData>
  <sheetProtection sheet="1" objects="1" scenarios="1"/>
  <mergeCells count="19">
    <mergeCell ref="C44:E44"/>
    <mergeCell ref="I35:J35"/>
    <mergeCell ref="I36:J36"/>
    <mergeCell ref="I37:J37"/>
    <mergeCell ref="I38:J38"/>
    <mergeCell ref="I17:J17"/>
    <mergeCell ref="I21:I22"/>
    <mergeCell ref="I26:J26"/>
    <mergeCell ref="F42:I44"/>
    <mergeCell ref="I34:J34"/>
    <mergeCell ref="I7:J7"/>
    <mergeCell ref="A6:J6"/>
    <mergeCell ref="A1:J1"/>
    <mergeCell ref="C2:J2"/>
    <mergeCell ref="C3:J3"/>
    <mergeCell ref="C4:J4"/>
    <mergeCell ref="A5:B5"/>
    <mergeCell ref="D5:E5"/>
    <mergeCell ref="G5:H5"/>
  </mergeCells>
  <phoneticPr fontId="6" type="noConversion"/>
  <pageMargins left="0.78740157499999996" right="0.78740157499999996" top="0.984251969" bottom="0.984251969" header="0.4921259845" footer="0.4921259845"/>
  <pageSetup paperSize="9"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enableFormatConditionsCalculation="0">
    <tabColor rgb="FFC00000"/>
  </sheetPr>
  <dimension ref="A1:L65"/>
  <sheetViews>
    <sheetView showGridLines="0" workbookViewId="0">
      <selection sqref="A1:K1"/>
    </sheetView>
  </sheetViews>
  <sheetFormatPr baseColWidth="10" defaultColWidth="11.5" defaultRowHeight="12" x14ac:dyDescent="0"/>
  <cols>
    <col min="1" max="1" width="5.6640625" style="10" customWidth="1"/>
    <col min="2" max="2" width="11.6640625" style="10" customWidth="1"/>
    <col min="3" max="4" width="10.6640625" style="10" customWidth="1"/>
    <col min="5" max="5" width="9.33203125" style="11" customWidth="1"/>
    <col min="6" max="6" width="7.5" style="10" customWidth="1"/>
    <col min="7" max="7" width="8.1640625" style="10" customWidth="1"/>
    <col min="8" max="8" width="7.6640625" style="10" customWidth="1"/>
    <col min="9" max="9" width="11.1640625" style="10" customWidth="1"/>
    <col min="10" max="10" width="8.1640625" style="11" customWidth="1"/>
    <col min="11" max="11" width="6.6640625" style="11" customWidth="1"/>
    <col min="12" max="16384" width="11.5" style="10"/>
  </cols>
  <sheetData>
    <row r="1" spans="1:12" s="4" customFormat="1" ht="28.5" customHeight="1" thickBot="1">
      <c r="A1" s="323" t="s">
        <v>36</v>
      </c>
      <c r="B1" s="324"/>
      <c r="C1" s="325"/>
      <c r="D1" s="325"/>
      <c r="E1" s="325"/>
      <c r="F1" s="325"/>
      <c r="G1" s="325"/>
      <c r="H1" s="325"/>
      <c r="I1" s="325"/>
      <c r="J1" s="325"/>
      <c r="K1" s="326"/>
    </row>
    <row r="2" spans="1:12" s="5" customFormat="1" ht="15" customHeight="1">
      <c r="A2" s="340" t="s">
        <v>74</v>
      </c>
      <c r="B2" s="341"/>
      <c r="C2" s="327" t="s">
        <v>7</v>
      </c>
      <c r="D2" s="328"/>
      <c r="E2" s="328"/>
      <c r="F2" s="328"/>
      <c r="G2" s="328"/>
      <c r="H2" s="328"/>
      <c r="I2" s="328"/>
      <c r="J2" s="328"/>
      <c r="K2" s="329"/>
    </row>
    <row r="3" spans="1:12" s="5" customFormat="1" ht="15" customHeight="1">
      <c r="A3" s="333" t="s">
        <v>75</v>
      </c>
      <c r="B3" s="334"/>
      <c r="C3" s="330" t="s">
        <v>8</v>
      </c>
      <c r="D3" s="331"/>
      <c r="E3" s="331"/>
      <c r="F3" s="331"/>
      <c r="G3" s="331"/>
      <c r="H3" s="331"/>
      <c r="I3" s="331"/>
      <c r="J3" s="331"/>
      <c r="K3" s="332"/>
    </row>
    <row r="4" spans="1:12" s="5" customFormat="1" ht="15" customHeight="1">
      <c r="A4" s="333" t="s">
        <v>76</v>
      </c>
      <c r="B4" s="334"/>
      <c r="C4" s="330" t="s">
        <v>9</v>
      </c>
      <c r="D4" s="331"/>
      <c r="E4" s="331"/>
      <c r="F4" s="331"/>
      <c r="G4" s="331"/>
      <c r="H4" s="331"/>
      <c r="I4" s="331"/>
      <c r="J4" s="331"/>
      <c r="K4" s="332"/>
    </row>
    <row r="5" spans="1:12" s="5" customFormat="1" ht="15" customHeight="1" thickBot="1">
      <c r="A5" s="335" t="s">
        <v>77</v>
      </c>
      <c r="B5" s="336"/>
      <c r="C5" s="337" t="s">
        <v>37</v>
      </c>
      <c r="D5" s="338"/>
      <c r="E5" s="338"/>
      <c r="F5" s="338"/>
      <c r="G5" s="338"/>
      <c r="H5" s="338"/>
      <c r="I5" s="338"/>
      <c r="J5" s="338"/>
      <c r="K5" s="339"/>
    </row>
    <row r="6" spans="1:12" s="5" customFormat="1" ht="25.5" customHeight="1" thickBot="1">
      <c r="A6" s="289" t="s">
        <v>79</v>
      </c>
      <c r="B6" s="290"/>
      <c r="C6" s="342" t="s">
        <v>20</v>
      </c>
      <c r="D6" s="343"/>
      <c r="E6" s="344"/>
      <c r="F6" s="344"/>
      <c r="G6" s="344"/>
      <c r="H6" s="344"/>
      <c r="I6" s="344"/>
      <c r="J6" s="344"/>
      <c r="K6" s="345"/>
    </row>
    <row r="7" spans="1:12" s="5" customFormat="1" ht="25.5" customHeight="1" thickBot="1">
      <c r="A7" s="287" t="s">
        <v>80</v>
      </c>
      <c r="B7" s="288"/>
      <c r="C7" s="295" t="s">
        <v>13</v>
      </c>
      <c r="D7" s="295"/>
      <c r="E7" s="295"/>
      <c r="F7" s="295"/>
      <c r="G7" s="295"/>
      <c r="H7" s="295"/>
      <c r="I7" s="295"/>
      <c r="J7" s="295"/>
      <c r="K7" s="306"/>
    </row>
    <row r="8" spans="1:12" s="5" customFormat="1" ht="37.5" customHeight="1" thickBot="1">
      <c r="A8" s="287" t="s">
        <v>132</v>
      </c>
      <c r="B8" s="288"/>
      <c r="C8" s="295" t="s">
        <v>123</v>
      </c>
      <c r="D8" s="295"/>
      <c r="E8" s="40" t="s">
        <v>119</v>
      </c>
      <c r="F8" s="295" t="s">
        <v>22</v>
      </c>
      <c r="G8" s="295"/>
      <c r="H8" s="309"/>
      <c r="I8" s="309"/>
      <c r="J8" s="40" t="s">
        <v>21</v>
      </c>
      <c r="K8" s="41" t="s">
        <v>19</v>
      </c>
    </row>
    <row r="9" spans="1:12" s="5" customFormat="1" ht="50.25" customHeight="1">
      <c r="A9" s="289" t="s">
        <v>94</v>
      </c>
      <c r="B9" s="290"/>
      <c r="C9" s="307" t="s">
        <v>16</v>
      </c>
      <c r="D9" s="307"/>
      <c r="E9" s="14">
        <v>10</v>
      </c>
      <c r="F9" s="346" t="s">
        <v>95</v>
      </c>
      <c r="G9" s="346"/>
      <c r="H9" s="346"/>
      <c r="I9" s="346"/>
      <c r="J9" s="64">
        <v>10</v>
      </c>
      <c r="K9" s="37" t="str">
        <f>IF(J9&gt;E9,"Fehler","")</f>
        <v/>
      </c>
    </row>
    <row r="10" spans="1:12" s="5" customFormat="1" ht="45.75" customHeight="1">
      <c r="A10" s="303" t="s">
        <v>15</v>
      </c>
      <c r="B10" s="299"/>
      <c r="C10" s="296" t="s">
        <v>38</v>
      </c>
      <c r="D10" s="296"/>
      <c r="E10" s="15">
        <v>10</v>
      </c>
      <c r="F10" s="347" t="s">
        <v>39</v>
      </c>
      <c r="G10" s="347"/>
      <c r="H10" s="348" t="s">
        <v>97</v>
      </c>
      <c r="I10" s="348"/>
      <c r="J10" s="65">
        <v>10</v>
      </c>
      <c r="K10" s="38" t="str">
        <f t="shared" ref="K10:K18" si="0">IF(J10&gt;E10,"Fehler","")</f>
        <v/>
      </c>
      <c r="L10" s="5" t="s">
        <v>139</v>
      </c>
    </row>
    <row r="11" spans="1:12" s="5" customFormat="1" ht="45.75" customHeight="1" thickBot="1">
      <c r="A11" s="304"/>
      <c r="B11" s="302"/>
      <c r="C11" s="308" t="s">
        <v>23</v>
      </c>
      <c r="D11" s="308"/>
      <c r="E11" s="16">
        <v>10</v>
      </c>
      <c r="F11" s="349" t="s">
        <v>62</v>
      </c>
      <c r="G11" s="349"/>
      <c r="H11" s="350" t="s">
        <v>97</v>
      </c>
      <c r="I11" s="350"/>
      <c r="J11" s="66">
        <v>4</v>
      </c>
      <c r="K11" s="39">
        <f>IF(J9&gt;E9,"Fehler",IF(J10&gt;E10,"Fehler",IF(J11&gt;E11,"Fehler",SUM(J9:J11))))</f>
        <v>24</v>
      </c>
    </row>
    <row r="12" spans="1:12" s="5" customFormat="1" ht="45.75" customHeight="1">
      <c r="A12" s="352" t="s">
        <v>70</v>
      </c>
      <c r="B12" s="353"/>
      <c r="C12" s="305" t="s">
        <v>98</v>
      </c>
      <c r="D12" s="305"/>
      <c r="E12" s="17">
        <v>5</v>
      </c>
      <c r="F12" s="315" t="s">
        <v>63</v>
      </c>
      <c r="G12" s="315"/>
      <c r="H12" s="351"/>
      <c r="I12" s="351"/>
      <c r="J12" s="67">
        <v>5</v>
      </c>
      <c r="K12" s="37" t="str">
        <f>IF(J12&gt;E12,"Fehler","")</f>
        <v/>
      </c>
    </row>
    <row r="13" spans="1:12" s="5" customFormat="1" ht="45.75" customHeight="1">
      <c r="A13" s="298" t="s">
        <v>129</v>
      </c>
      <c r="B13" s="299"/>
      <c r="C13" s="296" t="s">
        <v>99</v>
      </c>
      <c r="D13" s="296"/>
      <c r="E13" s="15">
        <v>5</v>
      </c>
      <c r="F13" s="347" t="s">
        <v>96</v>
      </c>
      <c r="G13" s="347"/>
      <c r="H13" s="348"/>
      <c r="I13" s="348"/>
      <c r="J13" s="65">
        <v>5</v>
      </c>
      <c r="K13" s="38" t="str">
        <f t="shared" si="0"/>
        <v/>
      </c>
    </row>
    <row r="14" spans="1:12" s="5" customFormat="1" ht="45.75" customHeight="1">
      <c r="A14" s="300"/>
      <c r="B14" s="299"/>
      <c r="C14" s="296" t="s">
        <v>100</v>
      </c>
      <c r="D14" s="296"/>
      <c r="E14" s="15">
        <v>5</v>
      </c>
      <c r="F14" s="347" t="s">
        <v>64</v>
      </c>
      <c r="G14" s="347"/>
      <c r="H14" s="348"/>
      <c r="I14" s="348"/>
      <c r="J14" s="65">
        <v>5</v>
      </c>
      <c r="K14" s="38" t="str">
        <f t="shared" si="0"/>
        <v/>
      </c>
    </row>
    <row r="15" spans="1:12" s="5" customFormat="1" ht="45.75" customHeight="1" thickBot="1">
      <c r="A15" s="301"/>
      <c r="B15" s="302"/>
      <c r="C15" s="297" t="s">
        <v>101</v>
      </c>
      <c r="D15" s="297"/>
      <c r="E15" s="18">
        <v>5</v>
      </c>
      <c r="F15" s="316" t="s">
        <v>65</v>
      </c>
      <c r="G15" s="316"/>
      <c r="H15" s="354"/>
      <c r="I15" s="354"/>
      <c r="J15" s="68">
        <v>5</v>
      </c>
      <c r="K15" s="39">
        <f>IF(J12&gt;E12,"Fehler",IF(J13&gt;E13,"Fehler",IF(J14&gt;E14,"Fehler",IF(J15&gt;E15,"Fehler",SUM(J12:J15)))))</f>
        <v>20</v>
      </c>
    </row>
    <row r="16" spans="1:12" s="5" customFormat="1" ht="45.75" customHeight="1">
      <c r="A16" s="289" t="s">
        <v>24</v>
      </c>
      <c r="B16" s="290"/>
      <c r="C16" s="305" t="s">
        <v>102</v>
      </c>
      <c r="D16" s="305"/>
      <c r="E16" s="17">
        <v>5</v>
      </c>
      <c r="F16" s="355" t="s">
        <v>84</v>
      </c>
      <c r="G16" s="356"/>
      <c r="H16" s="357"/>
      <c r="I16" s="358"/>
      <c r="J16" s="67">
        <v>5</v>
      </c>
      <c r="K16" s="37" t="str">
        <f t="shared" si="0"/>
        <v/>
      </c>
    </row>
    <row r="17" spans="1:11" s="5" customFormat="1" ht="45.75" customHeight="1" thickBot="1">
      <c r="A17" s="322" t="s">
        <v>131</v>
      </c>
      <c r="B17" s="302"/>
      <c r="C17" s="308" t="s">
        <v>103</v>
      </c>
      <c r="D17" s="308"/>
      <c r="E17" s="16">
        <v>5</v>
      </c>
      <c r="F17" s="291" t="s">
        <v>85</v>
      </c>
      <c r="G17" s="292"/>
      <c r="H17" s="293"/>
      <c r="I17" s="294"/>
      <c r="J17" s="66">
        <v>5</v>
      </c>
      <c r="K17" s="39">
        <f>IF(J16&gt;E16,"Fehler",IF(J17&gt;E17,"Fehler",SUM(J16:J17)))</f>
        <v>10</v>
      </c>
    </row>
    <row r="18" spans="1:11" s="5" customFormat="1" ht="45.75" customHeight="1">
      <c r="A18" s="289" t="s">
        <v>25</v>
      </c>
      <c r="B18" s="290"/>
      <c r="C18" s="305" t="s">
        <v>104</v>
      </c>
      <c r="D18" s="305"/>
      <c r="E18" s="17">
        <v>5</v>
      </c>
      <c r="F18" s="315" t="s">
        <v>86</v>
      </c>
      <c r="G18" s="315"/>
      <c r="H18" s="315"/>
      <c r="I18" s="315"/>
      <c r="J18" s="67">
        <v>5</v>
      </c>
      <c r="K18" s="37" t="str">
        <f t="shared" si="0"/>
        <v/>
      </c>
    </row>
    <row r="19" spans="1:11" s="5" customFormat="1" ht="45.75" customHeight="1" thickBot="1">
      <c r="A19" s="322" t="s">
        <v>131</v>
      </c>
      <c r="B19" s="302"/>
      <c r="C19" s="297" t="s">
        <v>105</v>
      </c>
      <c r="D19" s="297"/>
      <c r="E19" s="18">
        <v>5</v>
      </c>
      <c r="F19" s="316" t="s">
        <v>87</v>
      </c>
      <c r="G19" s="316"/>
      <c r="H19" s="316"/>
      <c r="I19" s="316"/>
      <c r="J19" s="68">
        <v>5</v>
      </c>
      <c r="K19" s="39">
        <f>IF(J18&gt;E18,"Fehler",IF(J19&gt;E19,"Fehler",SUM(J18:J19)))</f>
        <v>10</v>
      </c>
    </row>
    <row r="20" spans="1:11" s="5" customFormat="1" ht="16.5" customHeight="1" thickBot="1">
      <c r="A20" s="312" t="s">
        <v>26</v>
      </c>
      <c r="B20" s="313"/>
      <c r="C20" s="314"/>
      <c r="D20" s="19" t="s">
        <v>106</v>
      </c>
      <c r="E20" s="319" t="s">
        <v>27</v>
      </c>
      <c r="F20" s="320"/>
      <c r="G20" s="320"/>
      <c r="H20" s="21">
        <f>IF(K11="Fehler","Fehler",IF(K15="Fehler","Fehler",IF(K17="Fehler","Fehler",IF(K19="Fehler","Fehler",SUM(J9:J19)))))</f>
        <v>64</v>
      </c>
      <c r="I20" s="22" t="s">
        <v>29</v>
      </c>
      <c r="J20" s="23" t="s">
        <v>28</v>
      </c>
      <c r="K20" s="24">
        <f>IF(H20="Fehler","Fehler",IF(SUM(K9:K19)=0,"",ROUND(SUM(((H20/70)*5)+1)*2,0)/2))</f>
        <v>5.5</v>
      </c>
    </row>
    <row r="21" spans="1:11" s="5" customFormat="1" ht="25.5" customHeight="1">
      <c r="A21" s="32" t="s">
        <v>2</v>
      </c>
      <c r="B21" s="321" t="s">
        <v>10</v>
      </c>
      <c r="C21" s="321"/>
      <c r="D21" s="321"/>
      <c r="E21" s="57"/>
      <c r="F21" s="58" t="s">
        <v>130</v>
      </c>
      <c r="G21" s="317">
        <f ca="1">TODAY()</f>
        <v>42466</v>
      </c>
      <c r="H21" s="318"/>
      <c r="I21" s="318"/>
      <c r="J21" s="318"/>
      <c r="K21" s="318"/>
    </row>
    <row r="22" spans="1:11" s="5" customFormat="1" ht="15" customHeight="1">
      <c r="A22" s="32" t="s">
        <v>71</v>
      </c>
      <c r="B22" s="32"/>
      <c r="C22" s="32"/>
      <c r="D22" s="32"/>
      <c r="E22" s="33"/>
      <c r="F22" s="32" t="s">
        <v>1</v>
      </c>
      <c r="G22" s="32"/>
      <c r="H22" s="32"/>
      <c r="I22" s="32"/>
      <c r="J22" s="33"/>
      <c r="K22" s="33"/>
    </row>
    <row r="23" spans="1:11" s="63" customFormat="1" ht="25.5" customHeight="1">
      <c r="A23" s="69" t="s">
        <v>9</v>
      </c>
      <c r="B23" s="69"/>
      <c r="C23" s="69"/>
      <c r="D23" s="69"/>
      <c r="E23" s="62"/>
      <c r="F23" s="69" t="s">
        <v>7</v>
      </c>
      <c r="G23" s="69"/>
      <c r="H23" s="69"/>
      <c r="I23" s="70"/>
      <c r="J23" s="71"/>
      <c r="K23" s="71"/>
    </row>
    <row r="24" spans="1:11" s="5" customFormat="1" ht="38.25" customHeight="1">
      <c r="A24" s="310" t="s">
        <v>120</v>
      </c>
      <c r="B24" s="310"/>
      <c r="C24" s="311"/>
      <c r="D24" s="311"/>
      <c r="E24" s="311"/>
      <c r="F24" s="311"/>
      <c r="G24" s="311"/>
      <c r="H24" s="311"/>
      <c r="I24" s="311"/>
      <c r="J24" s="311"/>
      <c r="K24" s="311"/>
    </row>
    <row r="25" spans="1:11" s="5" customFormat="1">
      <c r="A25" s="6"/>
      <c r="B25" s="6"/>
      <c r="C25" s="6"/>
      <c r="D25" s="6"/>
      <c r="E25" s="7"/>
      <c r="F25" s="6"/>
      <c r="G25" s="6"/>
      <c r="H25" s="6"/>
      <c r="I25" s="6"/>
      <c r="J25" s="7"/>
      <c r="K25" s="7"/>
    </row>
    <row r="26" spans="1:11" s="5" customFormat="1">
      <c r="A26" s="6"/>
      <c r="B26" s="6"/>
      <c r="C26" s="6"/>
      <c r="D26" s="6"/>
      <c r="E26" s="7"/>
      <c r="F26" s="6"/>
      <c r="G26" s="6"/>
      <c r="H26" s="6"/>
      <c r="I26" s="6"/>
      <c r="J26" s="7"/>
      <c r="K26" s="7"/>
    </row>
    <row r="27" spans="1:11" s="5" customFormat="1">
      <c r="A27" s="6"/>
      <c r="B27" s="6"/>
      <c r="C27" s="6"/>
      <c r="D27" s="6"/>
      <c r="E27" s="7"/>
      <c r="F27" s="6"/>
      <c r="G27" s="6"/>
      <c r="H27" s="6"/>
      <c r="I27" s="6"/>
      <c r="J27" s="7"/>
      <c r="K27" s="7"/>
    </row>
    <row r="28" spans="1:11" s="5" customFormat="1">
      <c r="A28" s="6"/>
      <c r="B28" s="6"/>
      <c r="C28" s="6"/>
      <c r="D28" s="6"/>
      <c r="E28" s="7"/>
      <c r="F28" s="6"/>
      <c r="G28" s="6"/>
      <c r="H28" s="6"/>
      <c r="I28" s="6"/>
      <c r="J28" s="7"/>
      <c r="K28" s="7"/>
    </row>
    <row r="29" spans="1:11" s="5" customFormat="1">
      <c r="A29" s="6"/>
      <c r="B29" s="6"/>
      <c r="C29" s="6"/>
      <c r="D29" s="6"/>
      <c r="E29" s="7"/>
      <c r="F29" s="6"/>
      <c r="G29" s="6"/>
      <c r="H29" s="6"/>
      <c r="I29" s="6"/>
      <c r="J29" s="7"/>
      <c r="K29" s="7"/>
    </row>
    <row r="30" spans="1:11" s="5" customFormat="1">
      <c r="A30" s="6"/>
      <c r="B30" s="6"/>
      <c r="C30" s="6"/>
      <c r="D30" s="6"/>
      <c r="E30" s="7"/>
      <c r="F30" s="6"/>
      <c r="G30" s="6"/>
      <c r="H30" s="6"/>
      <c r="I30" s="6"/>
      <c r="J30" s="7"/>
      <c r="K30" s="7"/>
    </row>
    <row r="31" spans="1:11" s="5" customFormat="1">
      <c r="A31" s="6"/>
      <c r="B31" s="6"/>
      <c r="C31" s="6"/>
      <c r="D31" s="6"/>
      <c r="E31" s="7"/>
      <c r="F31" s="6"/>
      <c r="G31" s="6"/>
      <c r="H31" s="6"/>
      <c r="I31" s="6"/>
      <c r="J31" s="7"/>
      <c r="K31" s="7"/>
    </row>
    <row r="32" spans="1:11" s="5" customFormat="1">
      <c r="A32" s="6"/>
      <c r="B32" s="6"/>
      <c r="C32" s="6"/>
      <c r="D32" s="6"/>
      <c r="E32" s="7"/>
      <c r="F32" s="6"/>
      <c r="G32" s="6"/>
      <c r="H32" s="6"/>
      <c r="I32" s="6"/>
      <c r="J32" s="7"/>
      <c r="K32" s="7"/>
    </row>
    <row r="33" spans="1:11" s="5" customFormat="1">
      <c r="A33" s="6"/>
      <c r="B33" s="6"/>
      <c r="C33" s="6"/>
      <c r="D33" s="6"/>
      <c r="E33" s="7"/>
      <c r="F33" s="6"/>
      <c r="G33" s="6"/>
      <c r="H33" s="6"/>
      <c r="I33" s="6"/>
      <c r="J33" s="7"/>
      <c r="K33" s="7"/>
    </row>
    <row r="34" spans="1:11" s="5" customFormat="1">
      <c r="A34" s="6"/>
      <c r="B34" s="6"/>
      <c r="C34" s="6"/>
      <c r="D34" s="6"/>
      <c r="E34" s="7"/>
      <c r="F34" s="6"/>
      <c r="G34" s="6"/>
      <c r="H34" s="6"/>
      <c r="I34" s="6"/>
      <c r="J34" s="7"/>
      <c r="K34" s="7"/>
    </row>
    <row r="35" spans="1:11" s="5" customFormat="1">
      <c r="A35" s="6"/>
      <c r="B35" s="6"/>
      <c r="C35" s="6"/>
      <c r="D35" s="6"/>
      <c r="E35" s="7"/>
      <c r="F35" s="6"/>
      <c r="G35" s="6"/>
      <c r="H35" s="6"/>
      <c r="I35" s="6"/>
      <c r="J35" s="7"/>
      <c r="K35" s="7"/>
    </row>
    <row r="36" spans="1:11" s="5" customFormat="1">
      <c r="A36" s="6"/>
      <c r="B36" s="6"/>
      <c r="C36" s="6"/>
      <c r="D36" s="6"/>
      <c r="E36" s="7"/>
      <c r="F36" s="6"/>
      <c r="G36" s="6"/>
      <c r="H36" s="6"/>
      <c r="I36" s="6"/>
      <c r="J36" s="7"/>
      <c r="K36" s="7"/>
    </row>
    <row r="37" spans="1:11" s="5" customFormat="1">
      <c r="A37" s="6"/>
      <c r="B37" s="6"/>
      <c r="C37" s="6"/>
      <c r="D37" s="6"/>
      <c r="E37" s="7"/>
      <c r="F37" s="6"/>
      <c r="G37" s="6"/>
      <c r="H37" s="6"/>
      <c r="I37" s="6"/>
      <c r="J37" s="7"/>
      <c r="K37" s="7"/>
    </row>
    <row r="38" spans="1:11" s="5" customFormat="1">
      <c r="A38" s="6"/>
      <c r="B38" s="6"/>
      <c r="C38" s="6"/>
      <c r="D38" s="6"/>
      <c r="E38" s="7"/>
      <c r="F38" s="6"/>
      <c r="G38" s="6"/>
      <c r="H38" s="6"/>
      <c r="I38" s="6"/>
      <c r="J38" s="7"/>
      <c r="K38" s="7"/>
    </row>
    <row r="39" spans="1:11" s="5" customFormat="1">
      <c r="A39" s="6"/>
      <c r="B39" s="6"/>
      <c r="C39" s="6"/>
      <c r="D39" s="6"/>
      <c r="E39" s="7"/>
      <c r="F39" s="6"/>
      <c r="G39" s="6"/>
      <c r="H39" s="6"/>
      <c r="I39" s="6"/>
      <c r="J39" s="7"/>
      <c r="K39" s="7"/>
    </row>
    <row r="40" spans="1:11" s="5" customFormat="1">
      <c r="A40" s="6"/>
      <c r="B40" s="6"/>
      <c r="C40" s="6"/>
      <c r="D40" s="6"/>
      <c r="E40" s="7"/>
      <c r="F40" s="6"/>
      <c r="G40" s="6"/>
      <c r="H40" s="6"/>
      <c r="I40" s="6"/>
      <c r="J40" s="7"/>
      <c r="K40" s="7"/>
    </row>
    <row r="41" spans="1:11" s="5" customFormat="1">
      <c r="A41" s="6"/>
      <c r="B41" s="6"/>
      <c r="C41" s="6"/>
      <c r="D41" s="6"/>
      <c r="E41" s="7"/>
      <c r="F41" s="6"/>
      <c r="G41" s="6"/>
      <c r="H41" s="6"/>
      <c r="I41" s="6"/>
      <c r="J41" s="7"/>
      <c r="K41" s="7"/>
    </row>
    <row r="42" spans="1:11" s="5" customFormat="1">
      <c r="A42" s="6"/>
      <c r="B42" s="6"/>
      <c r="C42" s="6"/>
      <c r="D42" s="6"/>
      <c r="E42" s="7"/>
      <c r="F42" s="6"/>
      <c r="G42" s="6"/>
      <c r="H42" s="6"/>
      <c r="I42" s="6"/>
      <c r="J42" s="7"/>
      <c r="K42" s="7"/>
    </row>
    <row r="43" spans="1:11" s="5" customFormat="1">
      <c r="A43" s="6"/>
      <c r="B43" s="6"/>
      <c r="C43" s="6"/>
      <c r="D43" s="6"/>
      <c r="E43" s="7"/>
      <c r="F43" s="6"/>
      <c r="G43" s="6"/>
      <c r="H43" s="6"/>
      <c r="I43" s="6"/>
      <c r="J43" s="7"/>
      <c r="K43" s="7"/>
    </row>
    <row r="44" spans="1:11" s="5" customFormat="1">
      <c r="A44" s="6"/>
      <c r="B44" s="6"/>
      <c r="C44" s="6"/>
      <c r="D44" s="6"/>
      <c r="E44" s="7"/>
      <c r="F44" s="6"/>
      <c r="G44" s="6"/>
      <c r="H44" s="6"/>
      <c r="I44" s="6"/>
      <c r="J44" s="7"/>
      <c r="K44" s="7"/>
    </row>
    <row r="45" spans="1:11" s="5" customFormat="1">
      <c r="A45" s="6"/>
      <c r="B45" s="6"/>
      <c r="C45" s="6"/>
      <c r="D45" s="6"/>
      <c r="E45" s="7"/>
      <c r="F45" s="6"/>
      <c r="G45" s="6"/>
      <c r="H45" s="6"/>
      <c r="I45" s="6"/>
      <c r="J45" s="7"/>
      <c r="K45" s="7"/>
    </row>
    <row r="46" spans="1:11" s="5" customFormat="1">
      <c r="A46" s="6"/>
      <c r="B46" s="6"/>
      <c r="C46" s="6"/>
      <c r="D46" s="6"/>
      <c r="E46" s="7"/>
      <c r="F46" s="6"/>
      <c r="G46" s="6"/>
      <c r="H46" s="6"/>
      <c r="I46" s="6"/>
      <c r="J46" s="7"/>
      <c r="K46" s="7"/>
    </row>
    <row r="47" spans="1:11" s="5" customFormat="1">
      <c r="A47" s="6"/>
      <c r="B47" s="6"/>
      <c r="C47" s="6"/>
      <c r="D47" s="6"/>
      <c r="E47" s="7"/>
      <c r="F47" s="6"/>
      <c r="G47" s="6"/>
      <c r="H47" s="6"/>
      <c r="I47" s="6"/>
      <c r="J47" s="7"/>
      <c r="K47" s="7"/>
    </row>
    <row r="48" spans="1:11" s="5" customFormat="1">
      <c r="A48" s="6"/>
      <c r="B48" s="6"/>
      <c r="C48" s="6"/>
      <c r="D48" s="6"/>
      <c r="E48" s="7"/>
      <c r="F48" s="6"/>
      <c r="G48" s="6"/>
      <c r="H48" s="6"/>
      <c r="I48" s="6"/>
      <c r="J48" s="7"/>
      <c r="K48" s="7"/>
    </row>
    <row r="49" spans="1:11" s="5" customFormat="1">
      <c r="A49" s="6"/>
      <c r="B49" s="6"/>
      <c r="C49" s="6"/>
      <c r="D49" s="6"/>
      <c r="E49" s="7"/>
      <c r="F49" s="6"/>
      <c r="G49" s="6"/>
      <c r="H49" s="6"/>
      <c r="I49" s="6"/>
      <c r="J49" s="7"/>
      <c r="K49" s="7"/>
    </row>
    <row r="50" spans="1:11" s="5" customFormat="1">
      <c r="A50" s="6"/>
      <c r="B50" s="6"/>
      <c r="C50" s="6"/>
      <c r="D50" s="6"/>
      <c r="E50" s="7"/>
      <c r="F50" s="6"/>
      <c r="G50" s="6"/>
      <c r="H50" s="6"/>
      <c r="I50" s="6"/>
      <c r="J50" s="7"/>
      <c r="K50" s="7"/>
    </row>
    <row r="51" spans="1:11" s="5" customFormat="1">
      <c r="A51" s="6"/>
      <c r="B51" s="6"/>
      <c r="C51" s="6"/>
      <c r="D51" s="6"/>
      <c r="E51" s="7"/>
      <c r="F51" s="6"/>
      <c r="G51" s="6"/>
      <c r="H51" s="6"/>
      <c r="I51" s="6"/>
      <c r="J51" s="7"/>
      <c r="K51" s="7"/>
    </row>
    <row r="52" spans="1:11" s="5" customFormat="1">
      <c r="A52" s="6"/>
      <c r="B52" s="6"/>
      <c r="C52" s="6"/>
      <c r="D52" s="6"/>
      <c r="E52" s="7"/>
      <c r="F52" s="6"/>
      <c r="G52" s="6"/>
      <c r="H52" s="6"/>
      <c r="I52" s="6"/>
      <c r="J52" s="7"/>
      <c r="K52" s="7"/>
    </row>
    <row r="53" spans="1:11" s="5" customFormat="1">
      <c r="E53" s="9"/>
      <c r="J53" s="9"/>
      <c r="K53" s="9"/>
    </row>
    <row r="54" spans="1:11" s="5" customFormat="1">
      <c r="E54" s="9"/>
      <c r="J54" s="9"/>
      <c r="K54" s="9"/>
    </row>
    <row r="55" spans="1:11" s="5" customFormat="1">
      <c r="E55" s="9"/>
      <c r="J55" s="9"/>
      <c r="K55" s="9"/>
    </row>
    <row r="56" spans="1:11" s="5" customFormat="1">
      <c r="E56" s="9"/>
      <c r="J56" s="9"/>
      <c r="K56" s="9"/>
    </row>
    <row r="57" spans="1:11" s="5" customFormat="1">
      <c r="E57" s="9"/>
      <c r="J57" s="9"/>
      <c r="K57" s="9"/>
    </row>
    <row r="58" spans="1:11" s="5" customFormat="1">
      <c r="E58" s="9"/>
      <c r="J58" s="9"/>
      <c r="K58" s="9"/>
    </row>
    <row r="59" spans="1:11" s="5" customFormat="1">
      <c r="E59" s="9"/>
      <c r="J59" s="9"/>
      <c r="K59" s="9"/>
    </row>
    <row r="60" spans="1:11" s="5" customFormat="1">
      <c r="E60" s="9"/>
      <c r="J60" s="9"/>
      <c r="K60" s="9"/>
    </row>
    <row r="61" spans="1:11" s="5" customFormat="1">
      <c r="E61" s="9"/>
      <c r="J61" s="9"/>
      <c r="K61" s="9"/>
    </row>
    <row r="62" spans="1:11" s="5" customFormat="1">
      <c r="E62" s="9"/>
      <c r="J62" s="9"/>
      <c r="K62" s="9"/>
    </row>
    <row r="63" spans="1:11" s="5" customFormat="1">
      <c r="E63" s="9"/>
      <c r="J63" s="9"/>
      <c r="K63" s="9"/>
    </row>
    <row r="64" spans="1:11" s="5" customFormat="1">
      <c r="E64" s="9"/>
      <c r="J64" s="9"/>
      <c r="K64" s="9"/>
    </row>
    <row r="65" spans="5:11" s="5" customFormat="1">
      <c r="E65" s="9"/>
      <c r="J65" s="9"/>
      <c r="K65" s="9"/>
    </row>
  </sheetData>
  <sheetProtection formatCells="0" formatColumns="0" formatRows="0" sort="0" autoFilter="0"/>
  <customSheetViews>
    <customSheetView guid="{0B43FBCB-C830-11DC-8DB8-001B63993140}" showPageBreaks="1" showGridLines="0" printArea="1">
      <selection activeCell="C2" sqref="C2:K2"/>
      <pageSetup paperSize="9" orientation="portrait"/>
      <headerFooter alignWithMargins="0"/>
    </customSheetView>
  </customSheetViews>
  <mergeCells count="51">
    <mergeCell ref="A17:B17"/>
    <mergeCell ref="A18:B18"/>
    <mergeCell ref="F14:I14"/>
    <mergeCell ref="F15:I15"/>
    <mergeCell ref="C16:D16"/>
    <mergeCell ref="C17:D17"/>
    <mergeCell ref="F16:I16"/>
    <mergeCell ref="F9:I9"/>
    <mergeCell ref="F10:I10"/>
    <mergeCell ref="F11:I11"/>
    <mergeCell ref="F12:I12"/>
    <mergeCell ref="A16:B16"/>
    <mergeCell ref="F13:I13"/>
    <mergeCell ref="A12:B12"/>
    <mergeCell ref="A1:K1"/>
    <mergeCell ref="C2:K2"/>
    <mergeCell ref="C3:K3"/>
    <mergeCell ref="C4:K4"/>
    <mergeCell ref="A6:B6"/>
    <mergeCell ref="A3:B3"/>
    <mergeCell ref="A4:B4"/>
    <mergeCell ref="A5:B5"/>
    <mergeCell ref="C5:K5"/>
    <mergeCell ref="A2:B2"/>
    <mergeCell ref="C6:K6"/>
    <mergeCell ref="A24:K24"/>
    <mergeCell ref="A20:C20"/>
    <mergeCell ref="C18:D18"/>
    <mergeCell ref="C19:D19"/>
    <mergeCell ref="F18:I18"/>
    <mergeCell ref="F19:I19"/>
    <mergeCell ref="G21:K21"/>
    <mergeCell ref="E20:G20"/>
    <mergeCell ref="B21:D21"/>
    <mergeCell ref="A19:B19"/>
    <mergeCell ref="A7:B7"/>
    <mergeCell ref="A8:B8"/>
    <mergeCell ref="A9:B9"/>
    <mergeCell ref="F17:I17"/>
    <mergeCell ref="C8:D8"/>
    <mergeCell ref="C14:D14"/>
    <mergeCell ref="C15:D15"/>
    <mergeCell ref="C13:D13"/>
    <mergeCell ref="A13:B15"/>
    <mergeCell ref="A10:B11"/>
    <mergeCell ref="C12:D12"/>
    <mergeCell ref="C7:K7"/>
    <mergeCell ref="C9:D9"/>
    <mergeCell ref="C10:D10"/>
    <mergeCell ref="C11:D11"/>
    <mergeCell ref="F8:I8"/>
  </mergeCells>
  <phoneticPr fontId="6" type="noConversion"/>
  <pageMargins left="0.51181102362204722" right="0.23622047244094491" top="0.51181102362204722" bottom="0.15748031496062992" header="0.19685039370078741" footer="0"/>
  <pageSetup paperSize="9" scale="92" orientation="portrait"/>
  <headerFooter alignWithMargins="0">
    <oddHeader>&amp;L&amp;6Bildungsplan zur Verordnung über die berufliche Grundbildung&amp;R&amp;6Anhang 6a: Anforderungen an die Lerndokumentation</oddHeader>
    <oddFooter>&amp;L&amp;6OdA Wald / CODOC&amp;R&amp;6 1. Ausgabe: 30.04.2007</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32769" r:id="rId3" name="Check Box 1">
              <controlPr defaultSize="0" autoLine="0" autoPict="0">
                <anchor moveWithCells="1">
                  <from>
                    <xdr:col>2</xdr:col>
                    <xdr:colOff>50800</xdr:colOff>
                    <xdr:row>5</xdr:row>
                    <xdr:rowOff>25400</xdr:rowOff>
                  </from>
                  <to>
                    <xdr:col>2</xdr:col>
                    <xdr:colOff>330200</xdr:colOff>
                    <xdr:row>5</xdr:row>
                    <xdr:rowOff>228600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enableFormatConditionsCalculation="0">
    <tabColor theme="9" tint="0.39997558519241921"/>
  </sheetPr>
  <dimension ref="A1:K65"/>
  <sheetViews>
    <sheetView showGridLines="0" topLeftCell="A10" workbookViewId="0">
      <selection activeCell="M14" sqref="M14"/>
    </sheetView>
  </sheetViews>
  <sheetFormatPr baseColWidth="10" defaultColWidth="11.5" defaultRowHeight="12" x14ac:dyDescent="0"/>
  <cols>
    <col min="1" max="1" width="5.6640625" style="10" customWidth="1"/>
    <col min="2" max="2" width="11.6640625" style="10" customWidth="1"/>
    <col min="3" max="4" width="10.6640625" style="10" customWidth="1"/>
    <col min="5" max="5" width="9.33203125" style="11" customWidth="1"/>
    <col min="6" max="6" width="7.5" style="10" customWidth="1"/>
    <col min="7" max="7" width="8.1640625" style="10" customWidth="1"/>
    <col min="8" max="8" width="7.6640625" style="10" customWidth="1"/>
    <col min="9" max="9" width="11.1640625" style="10" customWidth="1"/>
    <col min="10" max="10" width="8.1640625" style="11" customWidth="1"/>
    <col min="11" max="11" width="6.6640625" style="11" customWidth="1"/>
    <col min="12" max="16384" width="11.5" style="10"/>
  </cols>
  <sheetData>
    <row r="1" spans="1:11" s="4" customFormat="1" ht="28.5" customHeight="1" thickBot="1">
      <c r="A1" s="323" t="s">
        <v>68</v>
      </c>
      <c r="B1" s="324"/>
      <c r="C1" s="325"/>
      <c r="D1" s="325"/>
      <c r="E1" s="325"/>
      <c r="F1" s="325"/>
      <c r="G1" s="325"/>
      <c r="H1" s="325"/>
      <c r="I1" s="325"/>
      <c r="J1" s="325"/>
      <c r="K1" s="326"/>
    </row>
    <row r="2" spans="1:11" s="5" customFormat="1" ht="20" customHeight="1">
      <c r="A2" s="340" t="s">
        <v>74</v>
      </c>
      <c r="B2" s="341"/>
      <c r="C2" s="372"/>
      <c r="D2" s="373"/>
      <c r="E2" s="373"/>
      <c r="F2" s="373"/>
      <c r="G2" s="373"/>
      <c r="H2" s="373"/>
      <c r="I2" s="373"/>
      <c r="J2" s="373"/>
      <c r="K2" s="374"/>
    </row>
    <row r="3" spans="1:11" s="5" customFormat="1" ht="20" customHeight="1">
      <c r="A3" s="333" t="s">
        <v>75</v>
      </c>
      <c r="B3" s="334"/>
      <c r="C3" s="359"/>
      <c r="D3" s="360"/>
      <c r="E3" s="360"/>
      <c r="F3" s="360"/>
      <c r="G3" s="360"/>
      <c r="H3" s="360"/>
      <c r="I3" s="360"/>
      <c r="J3" s="360"/>
      <c r="K3" s="361"/>
    </row>
    <row r="4" spans="1:11" s="5" customFormat="1" ht="20" customHeight="1">
      <c r="A4" s="333" t="s">
        <v>76</v>
      </c>
      <c r="B4" s="334"/>
      <c r="C4" s="359"/>
      <c r="D4" s="360"/>
      <c r="E4" s="360"/>
      <c r="F4" s="360"/>
      <c r="G4" s="360"/>
      <c r="H4" s="360"/>
      <c r="I4" s="360"/>
      <c r="J4" s="360"/>
      <c r="K4" s="361"/>
    </row>
    <row r="5" spans="1:11" s="5" customFormat="1" ht="20" customHeight="1" thickBot="1">
      <c r="A5" s="335" t="s">
        <v>77</v>
      </c>
      <c r="B5" s="336"/>
      <c r="C5" s="362"/>
      <c r="D5" s="363"/>
      <c r="E5" s="363"/>
      <c r="F5" s="363"/>
      <c r="G5" s="363"/>
      <c r="H5" s="363"/>
      <c r="I5" s="363"/>
      <c r="J5" s="363"/>
      <c r="K5" s="364"/>
    </row>
    <row r="6" spans="1:11" s="5" customFormat="1" ht="20" customHeight="1" thickBot="1">
      <c r="A6" s="289" t="s">
        <v>79</v>
      </c>
      <c r="B6" s="290"/>
      <c r="C6" s="342" t="s">
        <v>20</v>
      </c>
      <c r="D6" s="343"/>
      <c r="E6" s="370"/>
      <c r="F6" s="370"/>
      <c r="G6" s="370"/>
      <c r="H6" s="370"/>
      <c r="I6" s="370"/>
      <c r="J6" s="370"/>
      <c r="K6" s="371"/>
    </row>
    <row r="7" spans="1:11" s="5" customFormat="1" ht="25.5" customHeight="1" thickBot="1">
      <c r="A7" s="287" t="s">
        <v>80</v>
      </c>
      <c r="B7" s="288"/>
      <c r="C7" s="295" t="s">
        <v>13</v>
      </c>
      <c r="D7" s="295"/>
      <c r="E7" s="295"/>
      <c r="F7" s="295"/>
      <c r="G7" s="295"/>
      <c r="H7" s="295"/>
      <c r="I7" s="295"/>
      <c r="J7" s="295"/>
      <c r="K7" s="306"/>
    </row>
    <row r="8" spans="1:11" s="5" customFormat="1" ht="37.5" customHeight="1" thickBot="1">
      <c r="A8" s="287" t="s">
        <v>132</v>
      </c>
      <c r="B8" s="288"/>
      <c r="C8" s="295" t="s">
        <v>123</v>
      </c>
      <c r="D8" s="295"/>
      <c r="E8" s="40" t="s">
        <v>119</v>
      </c>
      <c r="F8" s="295" t="s">
        <v>22</v>
      </c>
      <c r="G8" s="295"/>
      <c r="H8" s="309"/>
      <c r="I8" s="309"/>
      <c r="J8" s="40" t="s">
        <v>21</v>
      </c>
      <c r="K8" s="41" t="s">
        <v>19</v>
      </c>
    </row>
    <row r="9" spans="1:11" s="5" customFormat="1" ht="45.75" customHeight="1">
      <c r="A9" s="289" t="s">
        <v>141</v>
      </c>
      <c r="B9" s="290"/>
      <c r="C9" s="307" t="s">
        <v>16</v>
      </c>
      <c r="D9" s="307"/>
      <c r="E9" s="14">
        <v>10</v>
      </c>
      <c r="F9" s="367"/>
      <c r="G9" s="367"/>
      <c r="H9" s="367"/>
      <c r="I9" s="367"/>
      <c r="J9" s="25"/>
      <c r="K9" s="37" t="str">
        <f>IF(J9&gt;E9,"Fehler","")</f>
        <v/>
      </c>
    </row>
    <row r="10" spans="1:11" s="5" customFormat="1" ht="45.75" customHeight="1">
      <c r="A10" s="303" t="s">
        <v>15</v>
      </c>
      <c r="B10" s="299"/>
      <c r="C10" s="296" t="s">
        <v>38</v>
      </c>
      <c r="D10" s="296"/>
      <c r="E10" s="15">
        <v>10</v>
      </c>
      <c r="F10" s="368"/>
      <c r="G10" s="368"/>
      <c r="H10" s="369"/>
      <c r="I10" s="369"/>
      <c r="J10" s="26"/>
      <c r="K10" s="38" t="str">
        <f t="shared" ref="K10:K18" si="0">IF(J10&gt;E10,"Fehler","")</f>
        <v/>
      </c>
    </row>
    <row r="11" spans="1:11" s="5" customFormat="1" ht="45.75" customHeight="1" thickBot="1">
      <c r="A11" s="304"/>
      <c r="B11" s="302"/>
      <c r="C11" s="308" t="s">
        <v>23</v>
      </c>
      <c r="D11" s="308"/>
      <c r="E11" s="16">
        <v>10</v>
      </c>
      <c r="F11" s="365"/>
      <c r="G11" s="365"/>
      <c r="H11" s="366"/>
      <c r="I11" s="366"/>
      <c r="J11" s="27"/>
      <c r="K11" s="39">
        <f>IF(J9&gt;E9,"Fehler",IF(J10&gt;E10,"Fehler",IF(J11&gt;E11,"Fehler",SUM(J9:J11))))</f>
        <v>0</v>
      </c>
    </row>
    <row r="12" spans="1:11" s="5" customFormat="1" ht="45.75" customHeight="1">
      <c r="A12" s="352" t="s">
        <v>70</v>
      </c>
      <c r="B12" s="353"/>
      <c r="C12" s="305" t="s">
        <v>98</v>
      </c>
      <c r="D12" s="305"/>
      <c r="E12" s="17">
        <v>5</v>
      </c>
      <c r="F12" s="379"/>
      <c r="G12" s="379"/>
      <c r="H12" s="383"/>
      <c r="I12" s="383"/>
      <c r="J12" s="28"/>
      <c r="K12" s="37" t="str">
        <f>IF(J12&gt;E12,"Fehler","")</f>
        <v/>
      </c>
    </row>
    <row r="13" spans="1:11" s="5" customFormat="1" ht="45.75" customHeight="1">
      <c r="A13" s="298" t="s">
        <v>129</v>
      </c>
      <c r="B13" s="299"/>
      <c r="C13" s="296" t="s">
        <v>99</v>
      </c>
      <c r="D13" s="296"/>
      <c r="E13" s="15">
        <v>5</v>
      </c>
      <c r="F13" s="368"/>
      <c r="G13" s="368"/>
      <c r="H13" s="369"/>
      <c r="I13" s="369"/>
      <c r="J13" s="26"/>
      <c r="K13" s="38" t="str">
        <f t="shared" si="0"/>
        <v/>
      </c>
    </row>
    <row r="14" spans="1:11" s="5" customFormat="1" ht="45.75" customHeight="1">
      <c r="A14" s="300"/>
      <c r="B14" s="299"/>
      <c r="C14" s="296" t="s">
        <v>100</v>
      </c>
      <c r="D14" s="296"/>
      <c r="E14" s="15">
        <v>5</v>
      </c>
      <c r="F14" s="368"/>
      <c r="G14" s="368"/>
      <c r="H14" s="369"/>
      <c r="I14" s="369"/>
      <c r="J14" s="26"/>
      <c r="K14" s="38" t="str">
        <f t="shared" si="0"/>
        <v/>
      </c>
    </row>
    <row r="15" spans="1:11" s="5" customFormat="1" ht="45.75" customHeight="1" thickBot="1">
      <c r="A15" s="301"/>
      <c r="B15" s="302"/>
      <c r="C15" s="297" t="s">
        <v>101</v>
      </c>
      <c r="D15" s="297"/>
      <c r="E15" s="18">
        <v>5</v>
      </c>
      <c r="F15" s="380"/>
      <c r="G15" s="380"/>
      <c r="H15" s="388"/>
      <c r="I15" s="388"/>
      <c r="J15" s="29"/>
      <c r="K15" s="39">
        <f>IF(J12&gt;E12,"Fehler",IF(J13&gt;E13,"Fehler",IF(J14&gt;E14,"Fehler",IF(J15&gt;E15,"Fehler",SUM(J12:J15)))))</f>
        <v>0</v>
      </c>
    </row>
    <row r="16" spans="1:11" s="5" customFormat="1" ht="45.75" customHeight="1">
      <c r="A16" s="289" t="s">
        <v>24</v>
      </c>
      <c r="B16" s="290"/>
      <c r="C16" s="305" t="s">
        <v>102</v>
      </c>
      <c r="D16" s="305"/>
      <c r="E16" s="17">
        <v>5</v>
      </c>
      <c r="F16" s="384"/>
      <c r="G16" s="385"/>
      <c r="H16" s="386"/>
      <c r="I16" s="387"/>
      <c r="J16" s="28"/>
      <c r="K16" s="37" t="str">
        <f t="shared" si="0"/>
        <v/>
      </c>
    </row>
    <row r="17" spans="1:11" s="5" customFormat="1" ht="45.75" customHeight="1" thickBot="1">
      <c r="A17" s="322" t="s">
        <v>131</v>
      </c>
      <c r="B17" s="302"/>
      <c r="C17" s="308" t="s">
        <v>103</v>
      </c>
      <c r="D17" s="308"/>
      <c r="E17" s="16">
        <v>5</v>
      </c>
      <c r="F17" s="375"/>
      <c r="G17" s="376"/>
      <c r="H17" s="377"/>
      <c r="I17" s="378"/>
      <c r="J17" s="27"/>
      <c r="K17" s="39">
        <f>IF(J16&gt;E16,"Fehler",IF(J17&gt;E17,"Fehler",SUM(J16:J17)))</f>
        <v>0</v>
      </c>
    </row>
    <row r="18" spans="1:11" s="5" customFormat="1" ht="45.75" customHeight="1">
      <c r="A18" s="289" t="s">
        <v>25</v>
      </c>
      <c r="B18" s="290"/>
      <c r="C18" s="305" t="s">
        <v>104</v>
      </c>
      <c r="D18" s="305"/>
      <c r="E18" s="17">
        <v>5</v>
      </c>
      <c r="F18" s="379"/>
      <c r="G18" s="379"/>
      <c r="H18" s="379"/>
      <c r="I18" s="379"/>
      <c r="J18" s="28"/>
      <c r="K18" s="37" t="str">
        <f t="shared" si="0"/>
        <v/>
      </c>
    </row>
    <row r="19" spans="1:11" s="5" customFormat="1" ht="45.75" customHeight="1" thickBot="1">
      <c r="A19" s="322" t="s">
        <v>131</v>
      </c>
      <c r="B19" s="302"/>
      <c r="C19" s="297" t="s">
        <v>105</v>
      </c>
      <c r="D19" s="297"/>
      <c r="E19" s="18">
        <v>5</v>
      </c>
      <c r="F19" s="380"/>
      <c r="G19" s="380"/>
      <c r="H19" s="380"/>
      <c r="I19" s="380"/>
      <c r="J19" s="29"/>
      <c r="K19" s="39">
        <f>IF(J18&gt;E18,"Fehler",IF(J19&gt;E19,"Fehler",SUM(J18:J19)))</f>
        <v>0</v>
      </c>
    </row>
    <row r="20" spans="1:11" s="5" customFormat="1" ht="16.5" customHeight="1" thickBot="1">
      <c r="A20" s="312" t="s">
        <v>26</v>
      </c>
      <c r="B20" s="313"/>
      <c r="C20" s="314"/>
      <c r="D20" s="19" t="s">
        <v>106</v>
      </c>
      <c r="E20" s="319" t="s">
        <v>27</v>
      </c>
      <c r="F20" s="320"/>
      <c r="G20" s="320"/>
      <c r="H20" s="21">
        <f>IF(K11="Fehler","Fehler",IF(K15="Fehler","Fehler",IF(K17="Fehler","Fehler",IF(K19="Fehler","Fehler",SUM(J9:J19)))))</f>
        <v>0</v>
      </c>
      <c r="I20" s="22" t="s">
        <v>29</v>
      </c>
      <c r="J20" s="23" t="s">
        <v>28</v>
      </c>
      <c r="K20" s="24" t="str">
        <f>IF(H20="Fehler","Fehler",IF(SUM(K9:K19)=0,"",ROUND(SUM(((H20/70)*5)+1)*2,0)/2))</f>
        <v/>
      </c>
    </row>
    <row r="21" spans="1:11" s="5" customFormat="1" ht="23.25" customHeight="1">
      <c r="A21" s="32" t="s">
        <v>2</v>
      </c>
      <c r="B21" s="382"/>
      <c r="C21" s="382"/>
      <c r="D21" s="382"/>
      <c r="E21" s="57"/>
      <c r="F21" s="58" t="s">
        <v>130</v>
      </c>
      <c r="G21" s="381"/>
      <c r="H21" s="381"/>
      <c r="I21" s="381"/>
      <c r="J21" s="381"/>
      <c r="K21" s="381"/>
    </row>
    <row r="22" spans="1:11" s="5" customFormat="1" ht="15" customHeight="1">
      <c r="A22" s="32" t="s">
        <v>71</v>
      </c>
      <c r="B22" s="32"/>
      <c r="C22" s="32"/>
      <c r="D22" s="32"/>
      <c r="E22" s="33"/>
      <c r="F22" s="32" t="s">
        <v>1</v>
      </c>
      <c r="G22" s="32"/>
      <c r="H22" s="32"/>
      <c r="I22" s="32"/>
      <c r="J22" s="33"/>
      <c r="K22" s="33"/>
    </row>
    <row r="23" spans="1:11" s="8" customFormat="1" ht="24.75" customHeight="1">
      <c r="A23" s="151"/>
      <c r="B23" s="151"/>
      <c r="C23" s="151"/>
      <c r="D23" s="151"/>
      <c r="E23" s="53"/>
      <c r="F23" s="151"/>
      <c r="G23" s="151"/>
      <c r="H23" s="151"/>
      <c r="I23" s="151"/>
      <c r="J23" s="150"/>
      <c r="K23" s="150"/>
    </row>
    <row r="24" spans="1:11" s="5" customFormat="1" ht="36.75" customHeight="1">
      <c r="A24" s="310" t="s">
        <v>120</v>
      </c>
      <c r="B24" s="310"/>
      <c r="C24" s="311"/>
      <c r="D24" s="311"/>
      <c r="E24" s="311"/>
      <c r="F24" s="311"/>
      <c r="G24" s="311"/>
      <c r="H24" s="311"/>
      <c r="I24" s="311"/>
      <c r="J24" s="311"/>
      <c r="K24" s="311"/>
    </row>
    <row r="25" spans="1:11" s="5" customFormat="1">
      <c r="A25" s="6"/>
      <c r="B25" s="6"/>
      <c r="C25" s="6"/>
      <c r="D25" s="6"/>
      <c r="E25" s="7"/>
      <c r="F25" s="6"/>
      <c r="G25" s="6"/>
      <c r="H25" s="6"/>
      <c r="I25" s="6"/>
      <c r="J25" s="7"/>
      <c r="K25" s="7"/>
    </row>
    <row r="26" spans="1:11" s="5" customFormat="1">
      <c r="A26" s="6"/>
      <c r="B26" s="6"/>
      <c r="C26" s="6"/>
      <c r="D26" s="6"/>
      <c r="E26" s="7"/>
      <c r="F26" s="6"/>
      <c r="G26" s="6"/>
      <c r="H26" s="6"/>
      <c r="I26" s="6"/>
      <c r="J26" s="7"/>
      <c r="K26" s="7"/>
    </row>
    <row r="27" spans="1:11" s="5" customFormat="1">
      <c r="A27" s="6"/>
      <c r="B27" s="6"/>
      <c r="C27" s="6"/>
      <c r="D27" s="6"/>
      <c r="E27" s="7"/>
      <c r="F27" s="6"/>
      <c r="G27" s="6"/>
      <c r="H27" s="6"/>
      <c r="I27" s="6"/>
      <c r="J27" s="7"/>
      <c r="K27" s="7"/>
    </row>
    <row r="28" spans="1:11" s="5" customFormat="1">
      <c r="A28" s="6"/>
      <c r="B28" s="6"/>
      <c r="C28" s="6"/>
      <c r="D28" s="6"/>
      <c r="E28" s="7"/>
      <c r="F28" s="6"/>
      <c r="G28" s="6"/>
      <c r="H28" s="6"/>
      <c r="I28" s="6"/>
      <c r="J28" s="7"/>
      <c r="K28" s="7"/>
    </row>
    <row r="29" spans="1:11" s="5" customFormat="1">
      <c r="A29" s="6"/>
      <c r="B29" s="6"/>
      <c r="C29" s="6"/>
      <c r="D29" s="6"/>
      <c r="E29" s="7"/>
      <c r="F29" s="6"/>
      <c r="G29" s="6"/>
      <c r="H29" s="6"/>
      <c r="I29" s="6"/>
      <c r="J29" s="7"/>
      <c r="K29" s="7"/>
    </row>
    <row r="30" spans="1:11" s="5" customFormat="1">
      <c r="A30" s="6"/>
      <c r="B30" s="6"/>
      <c r="C30" s="6"/>
      <c r="D30" s="6"/>
      <c r="E30" s="7"/>
      <c r="F30" s="6"/>
      <c r="G30" s="6"/>
      <c r="H30" s="6"/>
      <c r="I30" s="6"/>
      <c r="J30" s="7"/>
      <c r="K30" s="7"/>
    </row>
    <row r="31" spans="1:11" s="5" customFormat="1">
      <c r="A31" s="6"/>
      <c r="B31" s="6"/>
      <c r="C31" s="6"/>
      <c r="D31" s="6"/>
      <c r="E31" s="7"/>
      <c r="F31" s="6"/>
      <c r="G31" s="6"/>
      <c r="H31" s="6"/>
      <c r="I31" s="6"/>
      <c r="J31" s="7"/>
      <c r="K31" s="7"/>
    </row>
    <row r="32" spans="1:11" s="5" customFormat="1">
      <c r="A32" s="6"/>
      <c r="B32" s="6"/>
      <c r="C32" s="6"/>
      <c r="D32" s="6"/>
      <c r="E32" s="7"/>
      <c r="F32" s="6"/>
      <c r="G32" s="6"/>
      <c r="H32" s="6"/>
      <c r="I32" s="6"/>
      <c r="J32" s="7"/>
      <c r="K32" s="7"/>
    </row>
    <row r="33" spans="1:11" s="5" customFormat="1">
      <c r="A33" s="6"/>
      <c r="B33" s="6"/>
      <c r="C33" s="6"/>
      <c r="D33" s="6"/>
      <c r="E33" s="7"/>
      <c r="F33" s="6"/>
      <c r="G33" s="6"/>
      <c r="H33" s="6"/>
      <c r="I33" s="6"/>
      <c r="J33" s="7"/>
      <c r="K33" s="7"/>
    </row>
    <row r="34" spans="1:11" s="5" customFormat="1">
      <c r="A34" s="6"/>
      <c r="B34" s="6"/>
      <c r="C34" s="6"/>
      <c r="D34" s="6"/>
      <c r="E34" s="7"/>
      <c r="F34" s="6"/>
      <c r="G34" s="6"/>
      <c r="H34" s="6"/>
      <c r="I34" s="6"/>
      <c r="J34" s="7"/>
      <c r="K34" s="7"/>
    </row>
    <row r="35" spans="1:11" s="5" customFormat="1">
      <c r="A35" s="6"/>
      <c r="B35" s="6"/>
      <c r="C35" s="6"/>
      <c r="D35" s="6"/>
      <c r="E35" s="7"/>
      <c r="F35" s="6"/>
      <c r="G35" s="6"/>
      <c r="H35" s="6"/>
      <c r="I35" s="6"/>
      <c r="J35" s="7"/>
      <c r="K35" s="7"/>
    </row>
    <row r="36" spans="1:11" s="5" customFormat="1">
      <c r="A36" s="6"/>
      <c r="B36" s="6"/>
      <c r="C36" s="6"/>
      <c r="D36" s="6"/>
      <c r="E36" s="7"/>
      <c r="F36" s="6"/>
      <c r="G36" s="6"/>
      <c r="H36" s="6"/>
      <c r="I36" s="6"/>
      <c r="J36" s="7"/>
      <c r="K36" s="7"/>
    </row>
    <row r="37" spans="1:11" s="5" customFormat="1">
      <c r="A37" s="6"/>
      <c r="B37" s="6"/>
      <c r="C37" s="6"/>
      <c r="D37" s="6"/>
      <c r="E37" s="7"/>
      <c r="F37" s="6"/>
      <c r="G37" s="6"/>
      <c r="H37" s="6"/>
      <c r="I37" s="6"/>
      <c r="J37" s="7"/>
      <c r="K37" s="7"/>
    </row>
    <row r="38" spans="1:11" s="5" customFormat="1">
      <c r="A38" s="6"/>
      <c r="B38" s="6"/>
      <c r="C38" s="6"/>
      <c r="D38" s="6"/>
      <c r="E38" s="7"/>
      <c r="F38" s="6"/>
      <c r="G38" s="6"/>
      <c r="H38" s="6"/>
      <c r="I38" s="6"/>
      <c r="J38" s="7"/>
      <c r="K38" s="7"/>
    </row>
    <row r="39" spans="1:11" s="5" customFormat="1">
      <c r="A39" s="6"/>
      <c r="B39" s="6"/>
      <c r="C39" s="6"/>
      <c r="D39" s="6"/>
      <c r="E39" s="7"/>
      <c r="F39" s="6"/>
      <c r="G39" s="6"/>
      <c r="H39" s="6"/>
      <c r="I39" s="6"/>
      <c r="J39" s="7"/>
      <c r="K39" s="7"/>
    </row>
    <row r="40" spans="1:11" s="5" customFormat="1">
      <c r="A40" s="6"/>
      <c r="B40" s="6"/>
      <c r="C40" s="6"/>
      <c r="D40" s="6"/>
      <c r="E40" s="7"/>
      <c r="F40" s="6"/>
      <c r="G40" s="6"/>
      <c r="H40" s="6"/>
      <c r="I40" s="6"/>
      <c r="J40" s="7"/>
      <c r="K40" s="7"/>
    </row>
    <row r="41" spans="1:11" s="5" customFormat="1">
      <c r="A41" s="6"/>
      <c r="B41" s="6"/>
      <c r="C41" s="6"/>
      <c r="D41" s="6"/>
      <c r="E41" s="7"/>
      <c r="F41" s="6"/>
      <c r="G41" s="6"/>
      <c r="H41" s="6"/>
      <c r="I41" s="6"/>
      <c r="J41" s="7"/>
      <c r="K41" s="7"/>
    </row>
    <row r="42" spans="1:11" s="5" customFormat="1">
      <c r="A42" s="6"/>
      <c r="B42" s="6"/>
      <c r="C42" s="6"/>
      <c r="D42" s="6"/>
      <c r="E42" s="7"/>
      <c r="F42" s="6"/>
      <c r="G42" s="6"/>
      <c r="H42" s="6"/>
      <c r="I42" s="6"/>
      <c r="J42" s="7"/>
      <c r="K42" s="7"/>
    </row>
    <row r="43" spans="1:11" s="5" customFormat="1">
      <c r="A43" s="6"/>
      <c r="B43" s="6"/>
      <c r="C43" s="6"/>
      <c r="D43" s="6"/>
      <c r="E43" s="7"/>
      <c r="F43" s="6"/>
      <c r="G43" s="6"/>
      <c r="H43" s="6"/>
      <c r="I43" s="6"/>
      <c r="J43" s="7"/>
      <c r="K43" s="7"/>
    </row>
    <row r="44" spans="1:11" s="5" customFormat="1">
      <c r="A44" s="6"/>
      <c r="B44" s="6"/>
      <c r="C44" s="6"/>
      <c r="D44" s="6"/>
      <c r="E44" s="7"/>
      <c r="F44" s="6"/>
      <c r="G44" s="6"/>
      <c r="H44" s="6"/>
      <c r="I44" s="6"/>
      <c r="J44" s="7"/>
      <c r="K44" s="7"/>
    </row>
    <row r="45" spans="1:11" s="5" customFormat="1">
      <c r="A45" s="6"/>
      <c r="B45" s="6"/>
      <c r="C45" s="6"/>
      <c r="D45" s="6"/>
      <c r="E45" s="7"/>
      <c r="F45" s="6"/>
      <c r="G45" s="6"/>
      <c r="H45" s="6"/>
      <c r="I45" s="6"/>
      <c r="J45" s="7"/>
      <c r="K45" s="7"/>
    </row>
    <row r="46" spans="1:11" s="5" customFormat="1">
      <c r="A46" s="6"/>
      <c r="B46" s="6"/>
      <c r="C46" s="6"/>
      <c r="D46" s="6"/>
      <c r="E46" s="7"/>
      <c r="F46" s="6"/>
      <c r="G46" s="6"/>
      <c r="H46" s="6"/>
      <c r="I46" s="6"/>
      <c r="J46" s="7"/>
      <c r="K46" s="7"/>
    </row>
    <row r="47" spans="1:11" s="5" customFormat="1">
      <c r="A47" s="6"/>
      <c r="B47" s="6"/>
      <c r="C47" s="6"/>
      <c r="D47" s="6"/>
      <c r="E47" s="7"/>
      <c r="F47" s="6"/>
      <c r="G47" s="6"/>
      <c r="H47" s="6"/>
      <c r="I47" s="6"/>
      <c r="J47" s="7"/>
      <c r="K47" s="7"/>
    </row>
    <row r="48" spans="1:11" s="5" customFormat="1">
      <c r="A48" s="6"/>
      <c r="B48" s="6"/>
      <c r="C48" s="6"/>
      <c r="D48" s="6"/>
      <c r="E48" s="7"/>
      <c r="F48" s="6"/>
      <c r="G48" s="6"/>
      <c r="H48" s="6"/>
      <c r="I48" s="6"/>
      <c r="J48" s="7"/>
      <c r="K48" s="7"/>
    </row>
    <row r="49" spans="1:11" s="5" customFormat="1">
      <c r="A49" s="6"/>
      <c r="B49" s="6"/>
      <c r="C49" s="6"/>
      <c r="D49" s="6"/>
      <c r="E49" s="7"/>
      <c r="F49" s="6"/>
      <c r="G49" s="6"/>
      <c r="H49" s="6"/>
      <c r="I49" s="6"/>
      <c r="J49" s="7"/>
      <c r="K49" s="7"/>
    </row>
    <row r="50" spans="1:11" s="5" customFormat="1">
      <c r="A50" s="6"/>
      <c r="B50" s="6"/>
      <c r="C50" s="6"/>
      <c r="D50" s="6"/>
      <c r="E50" s="7"/>
      <c r="F50" s="6"/>
      <c r="G50" s="6"/>
      <c r="H50" s="6"/>
      <c r="I50" s="6"/>
      <c r="J50" s="7"/>
      <c r="K50" s="7"/>
    </row>
    <row r="51" spans="1:11" s="5" customFormat="1">
      <c r="A51" s="6"/>
      <c r="B51" s="6"/>
      <c r="C51" s="6"/>
      <c r="D51" s="6"/>
      <c r="E51" s="7"/>
      <c r="F51" s="6"/>
      <c r="G51" s="6"/>
      <c r="H51" s="6"/>
      <c r="I51" s="6"/>
      <c r="J51" s="7"/>
      <c r="K51" s="7"/>
    </row>
    <row r="52" spans="1:11" s="5" customFormat="1">
      <c r="A52" s="6"/>
      <c r="B52" s="6"/>
      <c r="C52" s="6"/>
      <c r="D52" s="6"/>
      <c r="E52" s="7"/>
      <c r="F52" s="6"/>
      <c r="G52" s="6"/>
      <c r="H52" s="6"/>
      <c r="I52" s="6"/>
      <c r="J52" s="7"/>
      <c r="K52" s="7"/>
    </row>
    <row r="53" spans="1:11" s="5" customFormat="1">
      <c r="E53" s="9"/>
      <c r="J53" s="9"/>
      <c r="K53" s="9"/>
    </row>
    <row r="54" spans="1:11" s="5" customFormat="1">
      <c r="E54" s="9"/>
      <c r="J54" s="9"/>
      <c r="K54" s="9"/>
    </row>
    <row r="55" spans="1:11" s="5" customFormat="1">
      <c r="E55" s="9"/>
      <c r="J55" s="9"/>
      <c r="K55" s="9"/>
    </row>
    <row r="56" spans="1:11" s="5" customFormat="1">
      <c r="E56" s="9"/>
      <c r="J56" s="9"/>
      <c r="K56" s="9"/>
    </row>
    <row r="57" spans="1:11" s="5" customFormat="1">
      <c r="E57" s="9"/>
      <c r="J57" s="9"/>
      <c r="K57" s="9"/>
    </row>
    <row r="58" spans="1:11" s="5" customFormat="1">
      <c r="E58" s="9"/>
      <c r="J58" s="9"/>
      <c r="K58" s="9"/>
    </row>
    <row r="59" spans="1:11" s="5" customFormat="1">
      <c r="E59" s="9"/>
      <c r="J59" s="9"/>
      <c r="K59" s="9"/>
    </row>
    <row r="60" spans="1:11" s="5" customFormat="1">
      <c r="E60" s="9"/>
      <c r="J60" s="9"/>
      <c r="K60" s="9"/>
    </row>
    <row r="61" spans="1:11" s="5" customFormat="1">
      <c r="E61" s="9"/>
      <c r="J61" s="9"/>
      <c r="K61" s="9"/>
    </row>
    <row r="62" spans="1:11" s="5" customFormat="1">
      <c r="E62" s="9"/>
      <c r="J62" s="9"/>
      <c r="K62" s="9"/>
    </row>
    <row r="63" spans="1:11" s="5" customFormat="1">
      <c r="E63" s="9"/>
      <c r="J63" s="9"/>
      <c r="K63" s="9"/>
    </row>
    <row r="64" spans="1:11" s="5" customFormat="1">
      <c r="E64" s="9"/>
      <c r="J64" s="9"/>
      <c r="K64" s="9"/>
    </row>
    <row r="65" spans="5:11" s="5" customFormat="1">
      <c r="E65" s="9"/>
      <c r="J65" s="9"/>
      <c r="K65" s="9"/>
    </row>
  </sheetData>
  <sheetProtection sheet="1" objects="1" scenarios="1" formatCells="0" formatColumns="0" formatRows="0" sort="0" autoFilter="0"/>
  <customSheetViews>
    <customSheetView guid="{0B43FBCB-C830-11DC-8DB8-001B63993140}" showGridLines="0">
      <selection activeCell="C3" sqref="C3:K3"/>
      <pageSetup paperSize="9" scale="92" orientation="portrait"/>
      <headerFooter alignWithMargins="0"/>
    </customSheetView>
  </customSheetViews>
  <mergeCells count="51">
    <mergeCell ref="A12:B12"/>
    <mergeCell ref="A13:B15"/>
    <mergeCell ref="A16:B16"/>
    <mergeCell ref="A17:B17"/>
    <mergeCell ref="C14:D14"/>
    <mergeCell ref="C15:D15"/>
    <mergeCell ref="C12:D12"/>
    <mergeCell ref="C16:D16"/>
    <mergeCell ref="C17:D17"/>
    <mergeCell ref="F12:I12"/>
    <mergeCell ref="F13:I13"/>
    <mergeCell ref="F14:I14"/>
    <mergeCell ref="C13:D13"/>
    <mergeCell ref="F16:I16"/>
    <mergeCell ref="F15:I15"/>
    <mergeCell ref="F17:I17"/>
    <mergeCell ref="A24:K24"/>
    <mergeCell ref="A20:C20"/>
    <mergeCell ref="C18:D18"/>
    <mergeCell ref="C19:D19"/>
    <mergeCell ref="F18:I18"/>
    <mergeCell ref="F19:I19"/>
    <mergeCell ref="G21:K21"/>
    <mergeCell ref="A19:B19"/>
    <mergeCell ref="B21:D21"/>
    <mergeCell ref="E20:G20"/>
    <mergeCell ref="A18:B18"/>
    <mergeCell ref="A1:K1"/>
    <mergeCell ref="C6:K6"/>
    <mergeCell ref="A2:B2"/>
    <mergeCell ref="A3:B3"/>
    <mergeCell ref="A4:B4"/>
    <mergeCell ref="A5:B5"/>
    <mergeCell ref="C2:K2"/>
    <mergeCell ref="C3:K3"/>
    <mergeCell ref="A9:B9"/>
    <mergeCell ref="A10:B11"/>
    <mergeCell ref="C4:K4"/>
    <mergeCell ref="A6:B6"/>
    <mergeCell ref="A7:B7"/>
    <mergeCell ref="A8:B8"/>
    <mergeCell ref="C5:K5"/>
    <mergeCell ref="C8:D8"/>
    <mergeCell ref="F11:I11"/>
    <mergeCell ref="C7:K7"/>
    <mergeCell ref="C9:D9"/>
    <mergeCell ref="C10:D10"/>
    <mergeCell ref="C11:D11"/>
    <mergeCell ref="F8:I8"/>
    <mergeCell ref="F9:I9"/>
    <mergeCell ref="F10:I10"/>
  </mergeCells>
  <phoneticPr fontId="6" type="noConversion"/>
  <pageMargins left="0.51181102362204722" right="0.23622047244094491" top="0.55118110236220474" bottom="0.15748031496062992" header="0.19685039370078741" footer="0"/>
  <pageSetup paperSize="9" scale="92" orientation="portrait"/>
  <headerFooter alignWithMargins="0">
    <oddHeader>&amp;L&amp;6Bildungsplan zur Verordnung über die berufliche Grundbildung&amp;R&amp;6Anhang 6a: Anforderungen an die Lerndokumentation</oddHeader>
    <oddFooter>&amp;L&amp;6OdA Wald / CODOC&amp;R&amp;6 1. Ausgabe: 30.04.2007</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1265" r:id="rId3" name="Check Box 1">
              <controlPr defaultSize="0" autoLine="0" autoPict="0">
                <anchor moveWithCells="1">
                  <from>
                    <xdr:col>2</xdr:col>
                    <xdr:colOff>50800</xdr:colOff>
                    <xdr:row>5</xdr:row>
                    <xdr:rowOff>25400</xdr:rowOff>
                  </from>
                  <to>
                    <xdr:col>2</xdr:col>
                    <xdr:colOff>330200</xdr:colOff>
                    <xdr:row>5</xdr:row>
                    <xdr:rowOff>228600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enableFormatConditionsCalculation="0">
    <tabColor theme="9" tint="0.39997558519241921"/>
  </sheetPr>
  <dimension ref="A1:K66"/>
  <sheetViews>
    <sheetView showGridLines="0" workbookViewId="0">
      <selection sqref="A1:K1"/>
    </sheetView>
  </sheetViews>
  <sheetFormatPr baseColWidth="10" defaultColWidth="11.5" defaultRowHeight="12" x14ac:dyDescent="0"/>
  <cols>
    <col min="1" max="1" width="5.6640625" style="10" customWidth="1"/>
    <col min="2" max="2" width="10.5" style="10" customWidth="1"/>
    <col min="3" max="4" width="10.6640625" style="10" customWidth="1"/>
    <col min="5" max="5" width="9.33203125" style="11" customWidth="1"/>
    <col min="6" max="6" width="7.5" style="10" customWidth="1"/>
    <col min="7" max="7" width="8.1640625" style="10" customWidth="1"/>
    <col min="8" max="8" width="6.6640625" style="10" customWidth="1"/>
    <col min="9" max="9" width="13" style="10" customWidth="1"/>
    <col min="10" max="10" width="8.5" style="11" customWidth="1"/>
    <col min="11" max="11" width="6.5" style="11" customWidth="1"/>
    <col min="12" max="16384" width="11.5" style="10"/>
  </cols>
  <sheetData>
    <row r="1" spans="1:11" s="4" customFormat="1" ht="28.5" customHeight="1" thickBot="1">
      <c r="A1" s="323" t="s">
        <v>144</v>
      </c>
      <c r="B1" s="324"/>
      <c r="C1" s="324"/>
      <c r="D1" s="324"/>
      <c r="E1" s="324"/>
      <c r="F1" s="324"/>
      <c r="G1" s="324"/>
      <c r="H1" s="324"/>
      <c r="I1" s="324"/>
      <c r="J1" s="324"/>
      <c r="K1" s="423"/>
    </row>
    <row r="2" spans="1:11" s="5" customFormat="1" ht="15" customHeight="1">
      <c r="A2" s="340" t="s">
        <v>74</v>
      </c>
      <c r="B2" s="431"/>
      <c r="C2" s="437" t="str">
        <f>IF('1. S. a'!C2:K2="","",'1. S. a'!C2:K2)</f>
        <v/>
      </c>
      <c r="D2" s="438"/>
      <c r="E2" s="438"/>
      <c r="F2" s="438"/>
      <c r="G2" s="438"/>
      <c r="H2" s="438"/>
      <c r="I2" s="438"/>
      <c r="J2" s="438"/>
      <c r="K2" s="439"/>
    </row>
    <row r="3" spans="1:11" s="5" customFormat="1" ht="15" customHeight="1">
      <c r="A3" s="333" t="s">
        <v>75</v>
      </c>
      <c r="B3" s="435"/>
      <c r="C3" s="437" t="str">
        <f>IF('1. S. a'!C3:K3="","",'1. S. a'!C3:K3)</f>
        <v/>
      </c>
      <c r="D3" s="438"/>
      <c r="E3" s="438"/>
      <c r="F3" s="438"/>
      <c r="G3" s="438"/>
      <c r="H3" s="438"/>
      <c r="I3" s="438"/>
      <c r="J3" s="438"/>
      <c r="K3" s="439"/>
    </row>
    <row r="4" spans="1:11" s="5" customFormat="1" ht="15" customHeight="1">
      <c r="A4" s="333" t="s">
        <v>76</v>
      </c>
      <c r="B4" s="435"/>
      <c r="C4" s="437" t="str">
        <f>IF('1. S. a'!C4:K4="","",'1. S. a'!C4:K4)</f>
        <v/>
      </c>
      <c r="D4" s="438"/>
      <c r="E4" s="438"/>
      <c r="F4" s="438"/>
      <c r="G4" s="438"/>
      <c r="H4" s="438"/>
      <c r="I4" s="438"/>
      <c r="J4" s="438"/>
      <c r="K4" s="439"/>
    </row>
    <row r="5" spans="1:11" s="5" customFormat="1" ht="15" customHeight="1" thickBot="1">
      <c r="A5" s="335" t="s">
        <v>77</v>
      </c>
      <c r="B5" s="436"/>
      <c r="C5" s="391"/>
      <c r="D5" s="392"/>
      <c r="E5" s="392"/>
      <c r="F5" s="392"/>
      <c r="G5" s="392"/>
      <c r="H5" s="392"/>
      <c r="I5" s="392"/>
      <c r="J5" s="392"/>
      <c r="K5" s="393"/>
    </row>
    <row r="6" spans="1:11" s="5" customFormat="1" ht="17" customHeight="1">
      <c r="A6" s="289" t="s">
        <v>79</v>
      </c>
      <c r="B6" s="414"/>
      <c r="C6" s="424" t="b">
        <v>0</v>
      </c>
      <c r="D6" s="428"/>
      <c r="E6" s="424" t="b">
        <v>0</v>
      </c>
      <c r="F6" s="425"/>
      <c r="G6" s="428"/>
      <c r="H6" s="424" t="b">
        <v>0</v>
      </c>
      <c r="I6" s="425"/>
      <c r="J6" s="425"/>
      <c r="K6" s="12"/>
    </row>
    <row r="7" spans="1:11" s="5" customFormat="1" ht="17" customHeight="1" thickBot="1">
      <c r="A7" s="433"/>
      <c r="B7" s="434"/>
      <c r="C7" s="429" t="b">
        <v>0</v>
      </c>
      <c r="D7" s="430"/>
      <c r="E7" s="429" t="b">
        <v>0</v>
      </c>
      <c r="F7" s="432"/>
      <c r="G7" s="430"/>
      <c r="H7" s="426"/>
      <c r="I7" s="427"/>
      <c r="J7" s="427"/>
      <c r="K7" s="13"/>
    </row>
    <row r="8" spans="1:11" s="5" customFormat="1" ht="25.5" customHeight="1" thickBot="1">
      <c r="A8" s="287" t="s">
        <v>80</v>
      </c>
      <c r="B8" s="398"/>
      <c r="C8" s="397" t="s">
        <v>13</v>
      </c>
      <c r="D8" s="401"/>
      <c r="E8" s="401"/>
      <c r="F8" s="401"/>
      <c r="G8" s="401"/>
      <c r="H8" s="401"/>
      <c r="I8" s="401"/>
      <c r="J8" s="401"/>
      <c r="K8" s="413"/>
    </row>
    <row r="9" spans="1:11" s="5" customFormat="1" ht="37.5" customHeight="1" thickBot="1">
      <c r="A9" s="287" t="s">
        <v>132</v>
      </c>
      <c r="B9" s="398"/>
      <c r="C9" s="397" t="s">
        <v>123</v>
      </c>
      <c r="D9" s="398"/>
      <c r="E9" s="40" t="s">
        <v>119</v>
      </c>
      <c r="F9" s="397" t="s">
        <v>22</v>
      </c>
      <c r="G9" s="401"/>
      <c r="H9" s="401"/>
      <c r="I9" s="398"/>
      <c r="J9" s="40" t="s">
        <v>21</v>
      </c>
      <c r="K9" s="41" t="s">
        <v>19</v>
      </c>
    </row>
    <row r="10" spans="1:11" s="5" customFormat="1" ht="45.75" customHeight="1">
      <c r="A10" s="289" t="s">
        <v>142</v>
      </c>
      <c r="B10" s="414"/>
      <c r="C10" s="399" t="s">
        <v>16</v>
      </c>
      <c r="D10" s="400"/>
      <c r="E10" s="14">
        <v>10</v>
      </c>
      <c r="F10" s="410"/>
      <c r="G10" s="411"/>
      <c r="H10" s="411"/>
      <c r="I10" s="412"/>
      <c r="J10" s="25"/>
      <c r="K10" s="37" t="str">
        <f>IF(J10&gt;E10,"Fehler","")</f>
        <v/>
      </c>
    </row>
    <row r="11" spans="1:11" s="5" customFormat="1" ht="45.75" customHeight="1">
      <c r="A11" s="303" t="s">
        <v>15</v>
      </c>
      <c r="B11" s="418"/>
      <c r="C11" s="405" t="s">
        <v>38</v>
      </c>
      <c r="D11" s="406"/>
      <c r="E11" s="15">
        <v>10</v>
      </c>
      <c r="F11" s="402"/>
      <c r="G11" s="403"/>
      <c r="H11" s="403"/>
      <c r="I11" s="404"/>
      <c r="J11" s="26"/>
      <c r="K11" s="38" t="str">
        <f>IF(J11&gt;E11,"Fehler","")</f>
        <v/>
      </c>
    </row>
    <row r="12" spans="1:11" s="5" customFormat="1" ht="45.75" customHeight="1" thickBot="1">
      <c r="A12" s="322"/>
      <c r="B12" s="415"/>
      <c r="C12" s="389" t="s">
        <v>23</v>
      </c>
      <c r="D12" s="390"/>
      <c r="E12" s="16">
        <v>10</v>
      </c>
      <c r="F12" s="394"/>
      <c r="G12" s="395"/>
      <c r="H12" s="395"/>
      <c r="I12" s="396"/>
      <c r="J12" s="27"/>
      <c r="K12" s="39">
        <f>IF(J10&gt;E10,"Fehler",IF(J11&gt;E11,"Fehler",IF(J12&gt;E12,"Fehler",SUM(J10:J12))))</f>
        <v>0</v>
      </c>
    </row>
    <row r="13" spans="1:11" s="5" customFormat="1" ht="45.75" customHeight="1">
      <c r="A13" s="352" t="s">
        <v>70</v>
      </c>
      <c r="B13" s="419"/>
      <c r="C13" s="399" t="s">
        <v>98</v>
      </c>
      <c r="D13" s="400"/>
      <c r="E13" s="17">
        <v>5</v>
      </c>
      <c r="F13" s="407"/>
      <c r="G13" s="408"/>
      <c r="H13" s="408"/>
      <c r="I13" s="409"/>
      <c r="J13" s="28"/>
      <c r="K13" s="37" t="str">
        <f>IF(J13&gt;E13,"Fehler","")</f>
        <v/>
      </c>
    </row>
    <row r="14" spans="1:11" s="5" customFormat="1" ht="45.75" customHeight="1">
      <c r="A14" s="298" t="s">
        <v>129</v>
      </c>
      <c r="B14" s="416"/>
      <c r="C14" s="405" t="s">
        <v>99</v>
      </c>
      <c r="D14" s="406"/>
      <c r="E14" s="15">
        <v>5</v>
      </c>
      <c r="F14" s="402"/>
      <c r="G14" s="403"/>
      <c r="H14" s="403"/>
      <c r="I14" s="404"/>
      <c r="J14" s="26"/>
      <c r="K14" s="38" t="str">
        <f>IF(J14&gt;E14,"Fehler","")</f>
        <v/>
      </c>
    </row>
    <row r="15" spans="1:11" s="5" customFormat="1" ht="45.75" customHeight="1">
      <c r="A15" s="298"/>
      <c r="B15" s="416"/>
      <c r="C15" s="405" t="s">
        <v>100</v>
      </c>
      <c r="D15" s="406"/>
      <c r="E15" s="15">
        <v>5</v>
      </c>
      <c r="F15" s="402"/>
      <c r="G15" s="403"/>
      <c r="H15" s="403"/>
      <c r="I15" s="404"/>
      <c r="J15" s="26"/>
      <c r="K15" s="38" t="str">
        <f>IF(J15&gt;E15,"Fehler","")</f>
        <v/>
      </c>
    </row>
    <row r="16" spans="1:11" s="5" customFormat="1" ht="45.75" customHeight="1" thickBot="1">
      <c r="A16" s="304"/>
      <c r="B16" s="417"/>
      <c r="C16" s="389" t="s">
        <v>101</v>
      </c>
      <c r="D16" s="390"/>
      <c r="E16" s="18">
        <v>5</v>
      </c>
      <c r="F16" s="394"/>
      <c r="G16" s="395"/>
      <c r="H16" s="395"/>
      <c r="I16" s="396"/>
      <c r="J16" s="29"/>
      <c r="K16" s="39">
        <f>IF(J13&gt;E13,"Fehler",IF(J14&gt;E14,"Fehler",IF(J15&gt;E15,"Fehler",IF(J16&gt;E16,"Fehler",SUM(J13:J16)))))</f>
        <v>0</v>
      </c>
    </row>
    <row r="17" spans="1:11" s="5" customFormat="1" ht="45.75" customHeight="1">
      <c r="A17" s="289" t="s">
        <v>24</v>
      </c>
      <c r="B17" s="414"/>
      <c r="C17" s="399" t="s">
        <v>102</v>
      </c>
      <c r="D17" s="400"/>
      <c r="E17" s="17">
        <v>5</v>
      </c>
      <c r="F17" s="407"/>
      <c r="G17" s="408"/>
      <c r="H17" s="408"/>
      <c r="I17" s="409"/>
      <c r="J17" s="28"/>
      <c r="K17" s="37" t="str">
        <f>IF(J17&gt;E17,"Fehler","")</f>
        <v/>
      </c>
    </row>
    <row r="18" spans="1:11" s="5" customFormat="1" ht="45.75" customHeight="1" thickBot="1">
      <c r="A18" s="322" t="s">
        <v>131</v>
      </c>
      <c r="B18" s="415"/>
      <c r="C18" s="389" t="s">
        <v>103</v>
      </c>
      <c r="D18" s="390"/>
      <c r="E18" s="16">
        <v>5</v>
      </c>
      <c r="F18" s="394"/>
      <c r="G18" s="395"/>
      <c r="H18" s="395"/>
      <c r="I18" s="396"/>
      <c r="J18" s="27"/>
      <c r="K18" s="39">
        <f>IF(J17&gt;E17,"Fehler",IF(J18&gt;E18,"Fehler",SUM(J17:J18)))</f>
        <v>0</v>
      </c>
    </row>
    <row r="19" spans="1:11" s="5" customFormat="1" ht="45.75" customHeight="1">
      <c r="A19" s="289" t="s">
        <v>25</v>
      </c>
      <c r="B19" s="414"/>
      <c r="C19" s="399" t="s">
        <v>104</v>
      </c>
      <c r="D19" s="400"/>
      <c r="E19" s="17">
        <v>5</v>
      </c>
      <c r="F19" s="407"/>
      <c r="G19" s="408"/>
      <c r="H19" s="408"/>
      <c r="I19" s="409"/>
      <c r="J19" s="28"/>
      <c r="K19" s="37" t="str">
        <f>IF(J19&gt;E19,"Fehler","")</f>
        <v/>
      </c>
    </row>
    <row r="20" spans="1:11" s="5" customFormat="1" ht="45.75" customHeight="1" thickBot="1">
      <c r="A20" s="322" t="s">
        <v>131</v>
      </c>
      <c r="B20" s="415"/>
      <c r="C20" s="389" t="s">
        <v>105</v>
      </c>
      <c r="D20" s="390"/>
      <c r="E20" s="18">
        <v>5</v>
      </c>
      <c r="F20" s="394"/>
      <c r="G20" s="395"/>
      <c r="H20" s="395"/>
      <c r="I20" s="396"/>
      <c r="J20" s="29"/>
      <c r="K20" s="39">
        <f>IF(J19&gt;E19,"Fehler",IF(J20&gt;E20,"Fehler",SUM(J19:J20)))</f>
        <v>0</v>
      </c>
    </row>
    <row r="21" spans="1:11" s="5" customFormat="1" ht="16.5" customHeight="1" thickBot="1">
      <c r="A21" s="312" t="s">
        <v>26</v>
      </c>
      <c r="B21" s="313"/>
      <c r="C21" s="313"/>
      <c r="D21" s="19" t="s">
        <v>106</v>
      </c>
      <c r="E21" s="319" t="s">
        <v>27</v>
      </c>
      <c r="F21" s="313"/>
      <c r="G21" s="313"/>
      <c r="H21" s="21">
        <f>IF(K12="Fehler","Fehler",IF(K16="Fehler","Fehler",IF(K18="Fehler","Fehler",IF(K20="Fehler","Fehler",SUM(J10:J20)))))</f>
        <v>0</v>
      </c>
      <c r="I21" s="22" t="s">
        <v>29</v>
      </c>
      <c r="J21" s="23" t="s">
        <v>28</v>
      </c>
      <c r="K21" s="24" t="str">
        <f>IF(H21="Fehler","Fehler",IF(SUM(K10:K20)=0,"",ROUND(SUM(((H21/70)*5)+1)*2,0)/2))</f>
        <v/>
      </c>
    </row>
    <row r="22" spans="1:11" s="5" customFormat="1" ht="26.25" customHeight="1">
      <c r="A22" s="32" t="s">
        <v>2</v>
      </c>
      <c r="B22" s="420" t="str">
        <f>IF('1. S. a'!$B$21="","",'1. S. a'!$B$21:$D$21)</f>
        <v/>
      </c>
      <c r="C22" s="420"/>
      <c r="D22" s="420"/>
      <c r="E22" s="57"/>
      <c r="F22" s="58" t="s">
        <v>130</v>
      </c>
      <c r="G22" s="421" t="str">
        <f>IF('1. S. a'!G21:K21="","",'1. S. a'!G21:K21)</f>
        <v/>
      </c>
      <c r="H22" s="422"/>
      <c r="I22" s="422"/>
      <c r="J22" s="422"/>
      <c r="K22" s="422"/>
    </row>
    <row r="23" spans="1:11" s="5" customFormat="1" ht="15" customHeight="1">
      <c r="A23" s="32" t="s">
        <v>71</v>
      </c>
      <c r="B23" s="32"/>
      <c r="C23" s="32"/>
      <c r="D23" s="32"/>
      <c r="E23" s="33"/>
      <c r="F23" s="32" t="s">
        <v>1</v>
      </c>
      <c r="G23" s="32"/>
      <c r="H23" s="32"/>
      <c r="I23" s="32"/>
      <c r="J23" s="33"/>
      <c r="K23" s="33"/>
    </row>
    <row r="24" spans="1:11" s="8" customFormat="1" ht="24.75" customHeight="1">
      <c r="A24" s="30" t="s">
        <v>49</v>
      </c>
      <c r="B24" s="30"/>
      <c r="C24" s="30"/>
      <c r="D24" s="30"/>
      <c r="E24" s="53"/>
      <c r="F24" s="30" t="s">
        <v>0</v>
      </c>
      <c r="G24" s="30"/>
      <c r="H24" s="30"/>
      <c r="I24" s="30"/>
      <c r="J24" s="36"/>
      <c r="K24" s="36"/>
    </row>
    <row r="25" spans="1:11" s="5" customFormat="1" ht="36.75" customHeight="1">
      <c r="A25" s="310" t="s">
        <v>120</v>
      </c>
      <c r="B25" s="310"/>
      <c r="C25" s="310"/>
      <c r="D25" s="310"/>
      <c r="E25" s="310"/>
      <c r="F25" s="310"/>
      <c r="G25" s="310"/>
      <c r="H25" s="310"/>
      <c r="I25" s="310"/>
      <c r="J25" s="310"/>
      <c r="K25" s="310"/>
    </row>
    <row r="26" spans="1:11" s="5" customFormat="1">
      <c r="A26" s="6"/>
      <c r="B26" s="6"/>
      <c r="C26" s="6"/>
      <c r="D26" s="6"/>
      <c r="E26" s="7"/>
      <c r="F26" s="6"/>
      <c r="G26" s="6"/>
      <c r="H26" s="6"/>
      <c r="I26" s="6"/>
      <c r="J26" s="7"/>
      <c r="K26" s="7"/>
    </row>
    <row r="27" spans="1:11" s="5" customFormat="1">
      <c r="A27" s="6"/>
      <c r="B27" s="6"/>
      <c r="C27" s="6"/>
      <c r="D27" s="6"/>
      <c r="E27" s="7"/>
      <c r="F27" s="6"/>
      <c r="G27" s="6"/>
      <c r="H27" s="6"/>
      <c r="I27" s="6"/>
      <c r="J27" s="7"/>
      <c r="K27" s="7"/>
    </row>
    <row r="28" spans="1:11" s="5" customFormat="1">
      <c r="A28" s="6"/>
      <c r="B28" s="6"/>
      <c r="C28" s="6"/>
      <c r="D28" s="6"/>
      <c r="E28" s="7"/>
      <c r="F28" s="6"/>
      <c r="G28" s="6"/>
      <c r="H28" s="6"/>
      <c r="I28" s="6"/>
      <c r="J28" s="7"/>
      <c r="K28" s="7"/>
    </row>
    <row r="29" spans="1:11" s="5" customFormat="1">
      <c r="A29" s="6"/>
      <c r="B29" s="6"/>
      <c r="C29" s="6"/>
      <c r="D29" s="6"/>
      <c r="E29" s="7"/>
      <c r="F29" s="6"/>
      <c r="G29" s="6"/>
      <c r="H29" s="6"/>
      <c r="I29" s="6"/>
      <c r="J29" s="7"/>
      <c r="K29" s="7"/>
    </row>
    <row r="30" spans="1:11" s="5" customFormat="1">
      <c r="A30" s="6"/>
      <c r="B30" s="6"/>
      <c r="C30" s="6"/>
      <c r="D30" s="6"/>
      <c r="E30" s="7"/>
      <c r="F30" s="6"/>
      <c r="G30" s="6"/>
      <c r="H30" s="6"/>
      <c r="I30" s="6"/>
      <c r="J30" s="7"/>
      <c r="K30" s="7"/>
    </row>
    <row r="31" spans="1:11" s="5" customFormat="1">
      <c r="A31" s="6"/>
      <c r="B31" s="6"/>
      <c r="C31" s="6"/>
      <c r="D31" s="6"/>
      <c r="E31" s="7"/>
      <c r="F31" s="6"/>
      <c r="G31" s="6"/>
      <c r="H31" s="6"/>
      <c r="I31" s="6"/>
      <c r="J31" s="7"/>
      <c r="K31" s="7"/>
    </row>
    <row r="32" spans="1:11" s="5" customFormat="1">
      <c r="A32" s="6"/>
      <c r="B32" s="6"/>
      <c r="C32" s="6"/>
      <c r="D32" s="6"/>
      <c r="E32" s="7"/>
      <c r="F32" s="6"/>
      <c r="G32" s="6"/>
      <c r="H32" s="6"/>
      <c r="I32" s="6"/>
      <c r="J32" s="7"/>
      <c r="K32" s="7"/>
    </row>
    <row r="33" spans="1:11" s="5" customFormat="1">
      <c r="A33" s="6"/>
      <c r="B33" s="6"/>
      <c r="C33" s="6"/>
      <c r="D33" s="6"/>
      <c r="E33" s="7"/>
      <c r="F33" s="6"/>
      <c r="G33" s="6"/>
      <c r="H33" s="6"/>
      <c r="I33" s="6"/>
      <c r="J33" s="7"/>
      <c r="K33" s="7"/>
    </row>
    <row r="34" spans="1:11" s="5" customFormat="1">
      <c r="A34" s="6"/>
      <c r="B34" s="6"/>
      <c r="C34" s="6"/>
      <c r="D34" s="6"/>
      <c r="E34" s="7"/>
      <c r="F34" s="6"/>
      <c r="G34" s="6"/>
      <c r="H34" s="6"/>
      <c r="I34" s="6"/>
      <c r="J34" s="7"/>
      <c r="K34" s="7"/>
    </row>
    <row r="35" spans="1:11" s="5" customFormat="1">
      <c r="A35" s="6"/>
      <c r="B35" s="6"/>
      <c r="C35" s="6"/>
      <c r="D35" s="6"/>
      <c r="E35" s="7"/>
      <c r="F35" s="6"/>
      <c r="G35" s="6"/>
      <c r="H35" s="6"/>
      <c r="I35" s="6"/>
      <c r="J35" s="7"/>
      <c r="K35" s="7"/>
    </row>
    <row r="36" spans="1:11" s="5" customFormat="1">
      <c r="A36" s="6"/>
      <c r="B36" s="6"/>
      <c r="C36" s="6"/>
      <c r="D36" s="6"/>
      <c r="E36" s="7"/>
      <c r="F36" s="6"/>
      <c r="G36" s="6"/>
      <c r="H36" s="6"/>
      <c r="I36" s="6"/>
      <c r="J36" s="7"/>
      <c r="K36" s="7"/>
    </row>
    <row r="37" spans="1:11" s="5" customFormat="1">
      <c r="A37" s="6"/>
      <c r="B37" s="6"/>
      <c r="C37" s="6"/>
      <c r="D37" s="6"/>
      <c r="E37" s="7"/>
      <c r="F37" s="6"/>
      <c r="G37" s="6"/>
      <c r="H37" s="6"/>
      <c r="I37" s="6"/>
      <c r="J37" s="7"/>
      <c r="K37" s="7"/>
    </row>
    <row r="38" spans="1:11" s="5" customFormat="1">
      <c r="A38" s="6"/>
      <c r="B38" s="6"/>
      <c r="C38" s="6"/>
      <c r="D38" s="6"/>
      <c r="E38" s="7"/>
      <c r="F38" s="6"/>
      <c r="G38" s="6"/>
      <c r="H38" s="6"/>
      <c r="I38" s="6"/>
      <c r="J38" s="7"/>
      <c r="K38" s="7"/>
    </row>
    <row r="39" spans="1:11" s="5" customFormat="1">
      <c r="A39" s="6"/>
      <c r="B39" s="6"/>
      <c r="C39" s="6"/>
      <c r="D39" s="6"/>
      <c r="E39" s="7"/>
      <c r="F39" s="6"/>
      <c r="G39" s="6"/>
      <c r="H39" s="6"/>
      <c r="I39" s="6"/>
      <c r="J39" s="7"/>
      <c r="K39" s="7"/>
    </row>
    <row r="40" spans="1:11" s="5" customFormat="1">
      <c r="A40" s="6"/>
      <c r="B40" s="6"/>
      <c r="C40" s="6"/>
      <c r="D40" s="6"/>
      <c r="E40" s="7"/>
      <c r="F40" s="6"/>
      <c r="G40" s="6"/>
      <c r="H40" s="6"/>
      <c r="I40" s="6"/>
      <c r="J40" s="7"/>
      <c r="K40" s="7"/>
    </row>
    <row r="41" spans="1:11" s="5" customFormat="1">
      <c r="A41" s="6"/>
      <c r="B41" s="6"/>
      <c r="C41" s="6"/>
      <c r="D41" s="6"/>
      <c r="E41" s="7"/>
      <c r="F41" s="6"/>
      <c r="G41" s="6"/>
      <c r="H41" s="6"/>
      <c r="I41" s="6"/>
      <c r="J41" s="7"/>
      <c r="K41" s="7"/>
    </row>
    <row r="42" spans="1:11" s="5" customFormat="1">
      <c r="A42" s="6"/>
      <c r="B42" s="6"/>
      <c r="C42" s="6"/>
      <c r="D42" s="6"/>
      <c r="E42" s="7"/>
      <c r="F42" s="6"/>
      <c r="G42" s="6"/>
      <c r="H42" s="6"/>
      <c r="I42" s="6"/>
      <c r="J42" s="7"/>
      <c r="K42" s="7"/>
    </row>
    <row r="43" spans="1:11" s="5" customFormat="1">
      <c r="A43" s="6"/>
      <c r="B43" s="6"/>
      <c r="C43" s="6"/>
      <c r="D43" s="6"/>
      <c r="E43" s="7"/>
      <c r="F43" s="6"/>
      <c r="G43" s="6"/>
      <c r="H43" s="6"/>
      <c r="I43" s="6"/>
      <c r="J43" s="7"/>
      <c r="K43" s="7"/>
    </row>
    <row r="44" spans="1:11" s="5" customFormat="1">
      <c r="A44" s="6"/>
      <c r="B44" s="6"/>
      <c r="C44" s="6"/>
      <c r="D44" s="6"/>
      <c r="E44" s="7"/>
      <c r="F44" s="6"/>
      <c r="G44" s="6"/>
      <c r="H44" s="6"/>
      <c r="I44" s="6"/>
      <c r="J44" s="7"/>
      <c r="K44" s="7"/>
    </row>
    <row r="45" spans="1:11" s="5" customFormat="1">
      <c r="A45" s="6"/>
      <c r="B45" s="6"/>
      <c r="C45" s="6"/>
      <c r="D45" s="6"/>
      <c r="E45" s="7"/>
      <c r="F45" s="6"/>
      <c r="G45" s="6"/>
      <c r="H45" s="6"/>
      <c r="I45" s="6"/>
      <c r="J45" s="7"/>
      <c r="K45" s="7"/>
    </row>
    <row r="46" spans="1:11" s="5" customFormat="1">
      <c r="A46" s="6"/>
      <c r="B46" s="6"/>
      <c r="C46" s="6"/>
      <c r="D46" s="6"/>
      <c r="E46" s="7"/>
      <c r="F46" s="6"/>
      <c r="G46" s="6"/>
      <c r="H46" s="6"/>
      <c r="I46" s="6"/>
      <c r="J46" s="7"/>
      <c r="K46" s="7"/>
    </row>
    <row r="47" spans="1:11" s="5" customFormat="1">
      <c r="A47" s="6"/>
      <c r="B47" s="6"/>
      <c r="C47" s="6"/>
      <c r="D47" s="6"/>
      <c r="E47" s="7"/>
      <c r="F47" s="6"/>
      <c r="G47" s="6"/>
      <c r="H47" s="6"/>
      <c r="I47" s="6"/>
      <c r="J47" s="7"/>
      <c r="K47" s="7"/>
    </row>
    <row r="48" spans="1:11" s="5" customFormat="1">
      <c r="A48" s="6"/>
      <c r="B48" s="6"/>
      <c r="C48" s="6"/>
      <c r="D48" s="6"/>
      <c r="E48" s="7"/>
      <c r="F48" s="6"/>
      <c r="G48" s="6"/>
      <c r="H48" s="6"/>
      <c r="I48" s="6"/>
      <c r="J48" s="7"/>
      <c r="K48" s="7"/>
    </row>
    <row r="49" spans="1:11" s="5" customFormat="1">
      <c r="A49" s="6"/>
      <c r="B49" s="6"/>
      <c r="C49" s="6"/>
      <c r="D49" s="6"/>
      <c r="E49" s="7"/>
      <c r="F49" s="6"/>
      <c r="G49" s="6"/>
      <c r="H49" s="6"/>
      <c r="I49" s="6"/>
      <c r="J49" s="7"/>
      <c r="K49" s="7"/>
    </row>
    <row r="50" spans="1:11" s="5" customFormat="1">
      <c r="A50" s="6"/>
      <c r="B50" s="6"/>
      <c r="C50" s="6"/>
      <c r="D50" s="6"/>
      <c r="E50" s="7"/>
      <c r="F50" s="6"/>
      <c r="G50" s="6"/>
      <c r="H50" s="6"/>
      <c r="I50" s="6"/>
      <c r="J50" s="7"/>
      <c r="K50" s="7"/>
    </row>
    <row r="51" spans="1:11" s="5" customFormat="1">
      <c r="A51" s="6"/>
      <c r="B51" s="6"/>
      <c r="C51" s="6"/>
      <c r="D51" s="6"/>
      <c r="E51" s="7"/>
      <c r="F51" s="6"/>
      <c r="G51" s="6"/>
      <c r="H51" s="6"/>
      <c r="I51" s="6"/>
      <c r="J51" s="7"/>
      <c r="K51" s="7"/>
    </row>
    <row r="52" spans="1:11" s="5" customFormat="1">
      <c r="A52" s="6"/>
      <c r="B52" s="6"/>
      <c r="C52" s="6"/>
      <c r="D52" s="6"/>
      <c r="E52" s="7"/>
      <c r="F52" s="6"/>
      <c r="G52" s="6"/>
      <c r="H52" s="6"/>
      <c r="I52" s="6"/>
      <c r="J52" s="7"/>
      <c r="K52" s="7"/>
    </row>
    <row r="53" spans="1:11" s="5" customFormat="1">
      <c r="A53" s="6"/>
      <c r="B53" s="6"/>
      <c r="C53" s="6"/>
      <c r="D53" s="6"/>
      <c r="E53" s="7"/>
      <c r="F53" s="6"/>
      <c r="G53" s="6"/>
      <c r="H53" s="6"/>
      <c r="I53" s="6"/>
      <c r="J53" s="7"/>
      <c r="K53" s="7"/>
    </row>
    <row r="54" spans="1:11" s="5" customFormat="1">
      <c r="E54" s="9"/>
      <c r="J54" s="9"/>
      <c r="K54" s="9"/>
    </row>
    <row r="55" spans="1:11" s="5" customFormat="1">
      <c r="E55" s="9"/>
      <c r="J55" s="9"/>
      <c r="K55" s="9"/>
    </row>
    <row r="56" spans="1:11" s="5" customFormat="1">
      <c r="E56" s="9"/>
      <c r="J56" s="9"/>
      <c r="K56" s="9"/>
    </row>
    <row r="57" spans="1:11" s="5" customFormat="1">
      <c r="E57" s="9"/>
      <c r="J57" s="9"/>
      <c r="K57" s="9"/>
    </row>
    <row r="58" spans="1:11" s="5" customFormat="1">
      <c r="E58" s="9"/>
      <c r="J58" s="9"/>
      <c r="K58" s="9"/>
    </row>
    <row r="59" spans="1:11" s="5" customFormat="1">
      <c r="E59" s="9"/>
      <c r="J59" s="9"/>
      <c r="K59" s="9"/>
    </row>
    <row r="60" spans="1:11" s="5" customFormat="1">
      <c r="E60" s="9"/>
      <c r="J60" s="9"/>
      <c r="K60" s="9"/>
    </row>
    <row r="61" spans="1:11" s="5" customFormat="1">
      <c r="E61" s="9"/>
      <c r="J61" s="9"/>
      <c r="K61" s="9"/>
    </row>
    <row r="62" spans="1:11" s="5" customFormat="1">
      <c r="E62" s="9"/>
      <c r="J62" s="9"/>
      <c r="K62" s="9"/>
    </row>
    <row r="63" spans="1:11" s="5" customFormat="1">
      <c r="E63" s="9"/>
      <c r="J63" s="9"/>
      <c r="K63" s="9"/>
    </row>
    <row r="64" spans="1:11" s="5" customFormat="1">
      <c r="E64" s="9"/>
      <c r="J64" s="9"/>
      <c r="K64" s="9"/>
    </row>
    <row r="65" spans="5:11" s="5" customFormat="1">
      <c r="E65" s="9"/>
      <c r="J65" s="9"/>
      <c r="K65" s="9"/>
    </row>
    <row r="66" spans="5:11" s="5" customFormat="1">
      <c r="E66" s="9"/>
      <c r="J66" s="9"/>
      <c r="K66" s="9"/>
    </row>
  </sheetData>
  <sheetProtection sheet="1" objects="1" scenarios="1" formatCells="0" formatColumns="0" formatRows="0" sort="0" autoFilter="0"/>
  <customSheetViews>
    <customSheetView guid="{0B43FBCB-C830-11DC-8DB8-001B63993140}" showGridLines="0">
      <selection activeCell="C2" sqref="C2:K2"/>
      <pageSetup paperSize="9" scale="92" orientation="portrait"/>
      <headerFooter alignWithMargins="0"/>
    </customSheetView>
  </customSheetViews>
  <mergeCells count="56">
    <mergeCell ref="A1:K1"/>
    <mergeCell ref="H6:J6"/>
    <mergeCell ref="H7:J7"/>
    <mergeCell ref="C6:D6"/>
    <mergeCell ref="C7:D7"/>
    <mergeCell ref="A2:B2"/>
    <mergeCell ref="E6:G6"/>
    <mergeCell ref="E7:G7"/>
    <mergeCell ref="A6:B7"/>
    <mergeCell ref="A3:B3"/>
    <mergeCell ref="A4:B4"/>
    <mergeCell ref="A5:B5"/>
    <mergeCell ref="C2:K2"/>
    <mergeCell ref="C3:K3"/>
    <mergeCell ref="C4:K4"/>
    <mergeCell ref="A25:K25"/>
    <mergeCell ref="A21:C21"/>
    <mergeCell ref="C19:D19"/>
    <mergeCell ref="C20:D20"/>
    <mergeCell ref="F19:I19"/>
    <mergeCell ref="F20:I20"/>
    <mergeCell ref="A20:B20"/>
    <mergeCell ref="E21:G21"/>
    <mergeCell ref="B22:D22"/>
    <mergeCell ref="G22:K22"/>
    <mergeCell ref="A19:B19"/>
    <mergeCell ref="A17:B17"/>
    <mergeCell ref="A18:B18"/>
    <mergeCell ref="A14:B16"/>
    <mergeCell ref="A11:B12"/>
    <mergeCell ref="A8:B8"/>
    <mergeCell ref="A9:B9"/>
    <mergeCell ref="A10:B10"/>
    <mergeCell ref="A13:B13"/>
    <mergeCell ref="F16:I16"/>
    <mergeCell ref="F13:I13"/>
    <mergeCell ref="C8:K8"/>
    <mergeCell ref="C11:D11"/>
    <mergeCell ref="C12:D12"/>
    <mergeCell ref="F15:I15"/>
    <mergeCell ref="C18:D18"/>
    <mergeCell ref="C5:K5"/>
    <mergeCell ref="F12:I12"/>
    <mergeCell ref="C9:D9"/>
    <mergeCell ref="C10:D10"/>
    <mergeCell ref="F9:I9"/>
    <mergeCell ref="F14:I14"/>
    <mergeCell ref="C13:D13"/>
    <mergeCell ref="C14:D14"/>
    <mergeCell ref="F18:I18"/>
    <mergeCell ref="F17:I17"/>
    <mergeCell ref="C17:D17"/>
    <mergeCell ref="F10:I10"/>
    <mergeCell ref="F11:I11"/>
    <mergeCell ref="C15:D15"/>
    <mergeCell ref="C16:D16"/>
  </mergeCells>
  <phoneticPr fontId="6" type="noConversion"/>
  <pageMargins left="0.51181102362204722" right="0.23622047244094491" top="0.55118110236220474" bottom="0.15748031496062992" header="0.19685039370078741" footer="0"/>
  <pageSetup paperSize="9" scale="92" orientation="portrait"/>
  <headerFooter alignWithMargins="0">
    <oddHeader>&amp;L&amp;6Bildungsplan zur Verordnung über die berufliche Grundbildung&amp;R&amp;6Anhang 6a: Anforderungen an die Lerndokumentation</oddHeader>
    <oddFooter>&amp;L&amp;6OdA Wald / CODOC&amp;R&amp;6 1. Ausgabe: 30.04.2007</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61458" r:id="rId3" name="Check Box 18">
              <controlPr defaultSize="0" autoFill="0" autoLine="0" autoPict="0">
                <anchor moveWithCells="1">
                  <from>
                    <xdr:col>2</xdr:col>
                    <xdr:colOff>0</xdr:colOff>
                    <xdr:row>4</xdr:row>
                    <xdr:rowOff>177800</xdr:rowOff>
                  </from>
                  <to>
                    <xdr:col>3</xdr:col>
                    <xdr:colOff>482600</xdr:colOff>
                    <xdr:row>5</xdr:row>
                    <xdr:rowOff>203200</xdr:rowOff>
                  </to>
                </anchor>
              </controlPr>
            </control>
          </mc:Choice>
          <mc:Fallback/>
        </mc:AlternateContent>
        <mc:AlternateContent xmlns:mc="http://schemas.openxmlformats.org/markup-compatibility/2006">
          <mc:Choice Requires="x14">
            <control shapeId="61459" r:id="rId4" name="Check Box 19">
              <controlPr defaultSize="0" autoFill="0" autoLine="0" autoPict="0">
                <anchor moveWithCells="1">
                  <from>
                    <xdr:col>4</xdr:col>
                    <xdr:colOff>0</xdr:colOff>
                    <xdr:row>4</xdr:row>
                    <xdr:rowOff>177800</xdr:rowOff>
                  </from>
                  <to>
                    <xdr:col>6</xdr:col>
                    <xdr:colOff>76200</xdr:colOff>
                    <xdr:row>5</xdr:row>
                    <xdr:rowOff>203200</xdr:rowOff>
                  </to>
                </anchor>
              </controlPr>
            </control>
          </mc:Choice>
          <mc:Fallback/>
        </mc:AlternateContent>
        <mc:AlternateContent xmlns:mc="http://schemas.openxmlformats.org/markup-compatibility/2006">
          <mc:Choice Requires="x14">
            <control shapeId="61460" r:id="rId5" name="Check Box 20">
              <controlPr defaultSize="0" autoFill="0" autoLine="0" autoPict="0">
                <anchor moveWithCells="1">
                  <from>
                    <xdr:col>7</xdr:col>
                    <xdr:colOff>0</xdr:colOff>
                    <xdr:row>4</xdr:row>
                    <xdr:rowOff>177800</xdr:rowOff>
                  </from>
                  <to>
                    <xdr:col>8</xdr:col>
                    <xdr:colOff>749300</xdr:colOff>
                    <xdr:row>5</xdr:row>
                    <xdr:rowOff>203200</xdr:rowOff>
                  </to>
                </anchor>
              </controlPr>
            </control>
          </mc:Choice>
          <mc:Fallback/>
        </mc:AlternateContent>
        <mc:AlternateContent xmlns:mc="http://schemas.openxmlformats.org/markup-compatibility/2006">
          <mc:Choice Requires="x14">
            <control shapeId="61461" r:id="rId6" name="Check Box 21">
              <controlPr defaultSize="0" autoFill="0" autoLine="0" autoPict="0">
                <anchor moveWithCells="1">
                  <from>
                    <xdr:col>4</xdr:col>
                    <xdr:colOff>0</xdr:colOff>
                    <xdr:row>5</xdr:row>
                    <xdr:rowOff>203200</xdr:rowOff>
                  </from>
                  <to>
                    <xdr:col>6</xdr:col>
                    <xdr:colOff>76200</xdr:colOff>
                    <xdr:row>6</xdr:row>
                    <xdr:rowOff>203200</xdr:rowOff>
                  </to>
                </anchor>
              </controlPr>
            </control>
          </mc:Choice>
          <mc:Fallback/>
        </mc:AlternateContent>
        <mc:AlternateContent xmlns:mc="http://schemas.openxmlformats.org/markup-compatibility/2006">
          <mc:Choice Requires="x14">
            <control shapeId="61462" r:id="rId7" name="Check Box 22">
              <controlPr defaultSize="0" autoFill="0" autoLine="0" autoPict="0">
                <anchor moveWithCells="1">
                  <from>
                    <xdr:col>2</xdr:col>
                    <xdr:colOff>0</xdr:colOff>
                    <xdr:row>5</xdr:row>
                    <xdr:rowOff>203200</xdr:rowOff>
                  </from>
                  <to>
                    <xdr:col>3</xdr:col>
                    <xdr:colOff>482600</xdr:colOff>
                    <xdr:row>6</xdr:row>
                    <xdr:rowOff>203200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enableFormatConditionsCalculation="0">
    <tabColor theme="9" tint="0.39997558519241921"/>
  </sheetPr>
  <dimension ref="A1:L36"/>
  <sheetViews>
    <sheetView workbookViewId="0">
      <selection sqref="A1:J1"/>
    </sheetView>
  </sheetViews>
  <sheetFormatPr baseColWidth="10" defaultRowHeight="12" x14ac:dyDescent="0"/>
  <cols>
    <col min="1" max="1" width="4.6640625" customWidth="1"/>
    <col min="2" max="2" width="11.6640625" customWidth="1"/>
    <col min="3" max="3" width="5.6640625" customWidth="1"/>
    <col min="4" max="6" width="8.6640625" customWidth="1"/>
    <col min="7" max="8" width="14.6640625" customWidth="1"/>
    <col min="9" max="9" width="8.6640625" customWidth="1"/>
    <col min="10" max="10" width="28.6640625" customWidth="1"/>
    <col min="11" max="11" width="11.5" hidden="1" customWidth="1"/>
    <col min="12" max="12" width="0.83203125" customWidth="1"/>
  </cols>
  <sheetData>
    <row r="1" spans="1:12" ht="22" thickBot="1">
      <c r="A1" s="493" t="s">
        <v>196</v>
      </c>
      <c r="B1" s="494"/>
      <c r="C1" s="495"/>
      <c r="D1" s="495"/>
      <c r="E1" s="495"/>
      <c r="F1" s="495"/>
      <c r="G1" s="495"/>
      <c r="H1" s="495"/>
      <c r="I1" s="495"/>
      <c r="J1" s="496"/>
    </row>
    <row r="2" spans="1:12" ht="24.75" customHeight="1">
      <c r="A2" s="85" t="s">
        <v>74</v>
      </c>
      <c r="B2" s="86"/>
      <c r="C2" s="497" t="str">
        <f>IF('1. S. a'!C2:K2="","",'1. S. a'!C2:K2)</f>
        <v/>
      </c>
      <c r="D2" s="498"/>
      <c r="E2" s="498"/>
      <c r="F2" s="498"/>
      <c r="G2" s="498"/>
      <c r="H2" s="498"/>
      <c r="I2" s="498"/>
      <c r="J2" s="498"/>
      <c r="K2" s="499"/>
      <c r="L2" s="242"/>
    </row>
    <row r="3" spans="1:12" ht="24.75" customHeight="1">
      <c r="A3" s="154" t="s">
        <v>75</v>
      </c>
      <c r="B3" s="88"/>
      <c r="C3" s="442" t="str">
        <f>IF('1. S. a'!C3:K3="","",'1. S. a'!C3:K3)</f>
        <v/>
      </c>
      <c r="D3" s="443"/>
      <c r="E3" s="443"/>
      <c r="F3" s="443"/>
      <c r="G3" s="443"/>
      <c r="H3" s="443"/>
      <c r="I3" s="443"/>
      <c r="J3" s="443"/>
      <c r="K3" s="444"/>
      <c r="L3" s="242"/>
    </row>
    <row r="4" spans="1:12" ht="24.75" customHeight="1">
      <c r="A4" s="154" t="s">
        <v>76</v>
      </c>
      <c r="B4" s="88"/>
      <c r="C4" s="442" t="str">
        <f>IF('1. S. a'!C4:K4="","",'1. S. a'!C4:K4)</f>
        <v/>
      </c>
      <c r="D4" s="443"/>
      <c r="E4" s="443"/>
      <c r="F4" s="443"/>
      <c r="G4" s="443"/>
      <c r="H4" s="443"/>
      <c r="I4" s="443"/>
      <c r="J4" s="443"/>
      <c r="K4" s="444"/>
      <c r="L4" s="242"/>
    </row>
    <row r="5" spans="1:12" ht="24.75" customHeight="1" thickBot="1">
      <c r="A5" s="500" t="s">
        <v>197</v>
      </c>
      <c r="B5" s="501"/>
      <c r="C5" s="90" t="s">
        <v>198</v>
      </c>
      <c r="D5" s="502"/>
      <c r="E5" s="503"/>
      <c r="F5" s="143" t="s">
        <v>199</v>
      </c>
      <c r="G5" s="502"/>
      <c r="H5" s="503"/>
      <c r="I5" s="91" t="s">
        <v>156</v>
      </c>
      <c r="J5" s="144"/>
    </row>
    <row r="6" spans="1:12" ht="14" thickBot="1">
      <c r="A6" s="92" t="s">
        <v>200</v>
      </c>
      <c r="B6" s="92"/>
      <c r="C6" s="93"/>
      <c r="D6" s="93"/>
      <c r="E6" s="94"/>
      <c r="F6" s="93"/>
      <c r="G6" s="93"/>
      <c r="H6" s="93"/>
      <c r="I6" s="95"/>
      <c r="J6" s="96"/>
    </row>
    <row r="7" spans="1:12">
      <c r="A7" s="489" t="s">
        <v>201</v>
      </c>
      <c r="B7" s="490"/>
      <c r="C7" s="491" t="s">
        <v>202</v>
      </c>
      <c r="D7" s="492"/>
      <c r="E7" s="492"/>
      <c r="F7" s="492"/>
      <c r="G7" s="492"/>
      <c r="H7" s="492"/>
      <c r="I7" s="492"/>
      <c r="J7" s="97" t="s">
        <v>203</v>
      </c>
    </row>
    <row r="8" spans="1:12">
      <c r="A8" s="476" t="s">
        <v>204</v>
      </c>
      <c r="B8" s="477"/>
      <c r="C8" s="478" t="s">
        <v>205</v>
      </c>
      <c r="D8" s="479"/>
      <c r="E8" s="479"/>
      <c r="F8" s="479"/>
      <c r="G8" s="479"/>
      <c r="H8" s="479"/>
      <c r="I8" s="479"/>
      <c r="J8" s="98">
        <v>6</v>
      </c>
    </row>
    <row r="9" spans="1:12">
      <c r="A9" s="476" t="s">
        <v>206</v>
      </c>
      <c r="B9" s="477"/>
      <c r="C9" s="478" t="s">
        <v>207</v>
      </c>
      <c r="D9" s="479"/>
      <c r="E9" s="479"/>
      <c r="F9" s="479"/>
      <c r="G9" s="479"/>
      <c r="H9" s="479"/>
      <c r="I9" s="479"/>
      <c r="J9" s="98">
        <v>5</v>
      </c>
    </row>
    <row r="10" spans="1:12">
      <c r="A10" s="476" t="s">
        <v>208</v>
      </c>
      <c r="B10" s="477"/>
      <c r="C10" s="478" t="s">
        <v>209</v>
      </c>
      <c r="D10" s="479"/>
      <c r="E10" s="479"/>
      <c r="F10" s="479"/>
      <c r="G10" s="479"/>
      <c r="H10" s="479"/>
      <c r="I10" s="479"/>
      <c r="J10" s="99">
        <v>4</v>
      </c>
    </row>
    <row r="11" spans="1:12" ht="13" thickBot="1">
      <c r="A11" s="476" t="s">
        <v>210</v>
      </c>
      <c r="B11" s="477"/>
      <c r="C11" s="480" t="s">
        <v>211</v>
      </c>
      <c r="D11" s="481"/>
      <c r="E11" s="481"/>
      <c r="F11" s="481"/>
      <c r="G11" s="481"/>
      <c r="H11" s="481"/>
      <c r="I11" s="481"/>
      <c r="J11" s="100">
        <v>3</v>
      </c>
    </row>
    <row r="12" spans="1:12" ht="27" customHeight="1" thickBot="1">
      <c r="A12" s="482" t="s">
        <v>212</v>
      </c>
      <c r="B12" s="482"/>
      <c r="C12" s="483"/>
      <c r="D12" s="483"/>
      <c r="E12" s="483"/>
      <c r="F12" s="483"/>
      <c r="G12" s="483"/>
      <c r="H12" s="483"/>
      <c r="I12" s="483"/>
      <c r="J12" s="483"/>
    </row>
    <row r="13" spans="1:12" ht="24">
      <c r="A13" s="484" t="s">
        <v>213</v>
      </c>
      <c r="B13" s="485"/>
      <c r="C13" s="486"/>
      <c r="D13" s="101" t="s">
        <v>214</v>
      </c>
      <c r="E13" s="102" t="s">
        <v>215</v>
      </c>
      <c r="F13" s="103" t="s">
        <v>216</v>
      </c>
      <c r="G13" s="487" t="s">
        <v>217</v>
      </c>
      <c r="H13" s="487"/>
      <c r="I13" s="486"/>
      <c r="J13" s="488"/>
    </row>
    <row r="14" spans="1:12" ht="24.75" customHeight="1">
      <c r="A14" s="462" t="s">
        <v>218</v>
      </c>
      <c r="B14" s="463"/>
      <c r="C14" s="464"/>
      <c r="D14" s="104"/>
      <c r="E14" s="105">
        <v>3</v>
      </c>
      <c r="F14" s="106" t="str">
        <f>IF(D14="","",IF(D14&gt;6,"Fehler",SUM(D14*E14)))</f>
        <v/>
      </c>
      <c r="G14" s="465" t="s">
        <v>140</v>
      </c>
      <c r="H14" s="465"/>
      <c r="I14" s="465"/>
      <c r="J14" s="466"/>
    </row>
    <row r="15" spans="1:12" ht="24.75" customHeight="1">
      <c r="A15" s="462" t="s">
        <v>219</v>
      </c>
      <c r="B15" s="463"/>
      <c r="C15" s="464"/>
      <c r="D15" s="104"/>
      <c r="E15" s="105">
        <v>1</v>
      </c>
      <c r="F15" s="106" t="str">
        <f>IF(D15="","",IF(D15&gt;6,"Fehler",SUM(D15*E15)))</f>
        <v/>
      </c>
      <c r="G15" s="465"/>
      <c r="H15" s="465"/>
      <c r="I15" s="465"/>
      <c r="J15" s="466"/>
    </row>
    <row r="16" spans="1:12" ht="24.75" customHeight="1">
      <c r="A16" s="462" t="s">
        <v>220</v>
      </c>
      <c r="B16" s="463"/>
      <c r="C16" s="464"/>
      <c r="D16" s="104"/>
      <c r="E16" s="105">
        <v>1</v>
      </c>
      <c r="F16" s="106" t="str">
        <f>IF(D16="","",IF(D16&gt;6,"Fehler",SUM(D16*E16)))</f>
        <v/>
      </c>
      <c r="G16" s="465"/>
      <c r="H16" s="465"/>
      <c r="I16" s="465"/>
      <c r="J16" s="466"/>
    </row>
    <row r="17" spans="1:10" ht="24.75" customHeight="1">
      <c r="A17" s="462" t="s">
        <v>221</v>
      </c>
      <c r="B17" s="463"/>
      <c r="C17" s="464"/>
      <c r="D17" s="104"/>
      <c r="E17" s="105">
        <v>1</v>
      </c>
      <c r="F17" s="106" t="str">
        <f>IF(D17="","",IF(D17&gt;6,"Fehler",SUM(D17*E17)))</f>
        <v/>
      </c>
      <c r="G17" s="465"/>
      <c r="H17" s="465"/>
      <c r="I17" s="465"/>
      <c r="J17" s="466"/>
    </row>
    <row r="18" spans="1:10" ht="24.75" customHeight="1" thickBot="1">
      <c r="A18" s="462" t="s">
        <v>222</v>
      </c>
      <c r="B18" s="463"/>
      <c r="C18" s="464"/>
      <c r="D18" s="106" t="str">
        <f>IF('S. 1 -5'!E21="","",'S. 1 -5'!E21)</f>
        <v/>
      </c>
      <c r="E18" s="107">
        <v>3</v>
      </c>
      <c r="F18" s="106" t="str">
        <f>IF(D18="","",IF(D18&gt;6,"Fehler",SUM(D18*E18)))</f>
        <v/>
      </c>
      <c r="G18" s="469"/>
      <c r="H18" s="469"/>
      <c r="I18" s="469"/>
      <c r="J18" s="470"/>
    </row>
    <row r="19" spans="1:10">
      <c r="A19" s="471" t="s">
        <v>223</v>
      </c>
      <c r="B19" s="471"/>
      <c r="C19" s="471"/>
      <c r="D19" s="471"/>
      <c r="E19" s="471"/>
      <c r="F19" s="471"/>
      <c r="G19" s="471"/>
      <c r="H19" s="471"/>
      <c r="I19" s="471"/>
      <c r="J19" s="471"/>
    </row>
    <row r="20" spans="1:10" ht="14" thickBot="1">
      <c r="A20" s="32" t="s">
        <v>224</v>
      </c>
      <c r="B20" s="32"/>
      <c r="C20" s="108"/>
      <c r="D20" s="109"/>
      <c r="E20" s="109"/>
      <c r="F20" s="110"/>
      <c r="G20" s="110"/>
      <c r="H20" s="110"/>
      <c r="I20" s="32"/>
      <c r="J20" s="111"/>
    </row>
    <row r="21" spans="1:10">
      <c r="A21" s="155" t="s">
        <v>225</v>
      </c>
      <c r="B21" s="156"/>
      <c r="C21" s="114"/>
      <c r="D21" s="156"/>
      <c r="E21" s="156"/>
      <c r="F21" s="114"/>
      <c r="G21" s="114"/>
      <c r="H21" s="157"/>
      <c r="I21" s="116" t="s">
        <v>226</v>
      </c>
      <c r="J21" s="117" t="str">
        <f>IF(SUM(F14:F18)=0,"",SUM(F14:F18))</f>
        <v/>
      </c>
    </row>
    <row r="22" spans="1:10">
      <c r="A22" s="118" t="s">
        <v>227</v>
      </c>
      <c r="B22" s="119"/>
      <c r="C22" s="120"/>
      <c r="D22" s="119"/>
      <c r="E22" s="119"/>
      <c r="F22" s="120"/>
      <c r="G22" s="120"/>
      <c r="H22" s="121"/>
      <c r="I22" s="122" t="s">
        <v>226</v>
      </c>
      <c r="J22" s="123" t="str">
        <f>IF(J21="","",SUM(J21/9))</f>
        <v/>
      </c>
    </row>
    <row r="23" spans="1:10" ht="13" thickBot="1">
      <c r="A23" s="124" t="s">
        <v>228</v>
      </c>
      <c r="B23" s="125"/>
      <c r="C23" s="126"/>
      <c r="D23" s="126"/>
      <c r="E23" s="126"/>
      <c r="F23" s="126"/>
      <c r="G23" s="126"/>
      <c r="H23" s="153"/>
      <c r="I23" s="127" t="s">
        <v>226</v>
      </c>
      <c r="J23" s="128" t="str">
        <f>IF(J21="","",ROUND((J22)*2,0)/2)</f>
        <v/>
      </c>
    </row>
    <row r="24" spans="1:10" ht="13">
      <c r="A24" s="472" t="s">
        <v>229</v>
      </c>
      <c r="B24" s="472"/>
      <c r="C24" s="473"/>
      <c r="D24" s="473"/>
      <c r="E24" s="473"/>
      <c r="F24" s="473"/>
      <c r="G24" s="473"/>
      <c r="H24" s="473"/>
      <c r="I24" s="473"/>
      <c r="J24" s="473"/>
    </row>
    <row r="25" spans="1:10" ht="42" customHeight="1">
      <c r="A25" s="445" t="s">
        <v>230</v>
      </c>
      <c r="B25" s="445"/>
      <c r="C25" s="445"/>
      <c r="D25" s="445"/>
      <c r="E25" s="445"/>
      <c r="F25" s="445"/>
      <c r="G25" s="445"/>
      <c r="H25" s="445"/>
      <c r="I25" s="445"/>
      <c r="J25" s="445"/>
    </row>
    <row r="26" spans="1:10" ht="30" customHeight="1">
      <c r="A26" s="34" t="s">
        <v>231</v>
      </c>
      <c r="B26" s="455" t="str">
        <f>IF('1. S. a'!B21:D21="","",'1. S. a'!B21:D21)</f>
        <v/>
      </c>
      <c r="C26" s="455"/>
      <c r="D26" s="455"/>
      <c r="E26" s="455"/>
      <c r="F26" s="35" t="s">
        <v>243</v>
      </c>
      <c r="G26" s="456" t="str">
        <f>IF('1. S. a'!G21:K21="","",'1. S. a'!G21:K21)</f>
        <v/>
      </c>
      <c r="H26" s="457"/>
      <c r="I26" s="457"/>
      <c r="J26" s="457"/>
    </row>
    <row r="27" spans="1:10" ht="30" customHeight="1">
      <c r="A27" s="34" t="s">
        <v>232</v>
      </c>
      <c r="B27" s="34"/>
      <c r="C27" s="34"/>
      <c r="D27" s="34"/>
      <c r="E27" s="129"/>
      <c r="F27" s="34"/>
      <c r="G27" s="474"/>
      <c r="H27" s="475"/>
      <c r="I27" s="475"/>
      <c r="J27" s="475"/>
    </row>
    <row r="28" spans="1:10" ht="30" customHeight="1">
      <c r="A28" s="34" t="s">
        <v>233</v>
      </c>
      <c r="B28" s="34"/>
      <c r="C28" s="130"/>
      <c r="D28" s="130"/>
      <c r="E28" s="131"/>
      <c r="F28" s="130"/>
      <c r="G28" s="460"/>
      <c r="H28" s="461"/>
      <c r="I28" s="461"/>
      <c r="J28" s="461"/>
    </row>
    <row r="29" spans="1:10" ht="30" customHeight="1">
      <c r="A29" s="458" t="s">
        <v>244</v>
      </c>
      <c r="B29" s="458"/>
      <c r="C29" s="459"/>
      <c r="D29" s="459"/>
      <c r="E29" s="459"/>
      <c r="F29" s="459"/>
      <c r="G29" s="460"/>
      <c r="H29" s="461"/>
      <c r="I29" s="461"/>
      <c r="J29" s="461"/>
    </row>
    <row r="30" spans="1:10" ht="27.75" customHeight="1">
      <c r="A30" s="132" t="s">
        <v>234</v>
      </c>
      <c r="B30" s="132"/>
      <c r="C30" s="133"/>
      <c r="D30" s="132"/>
      <c r="E30" s="132"/>
      <c r="F30" s="133"/>
      <c r="G30" s="134"/>
      <c r="H30" s="134"/>
      <c r="I30" s="132"/>
      <c r="J30" s="135"/>
    </row>
    <row r="31" spans="1:10" ht="62.25" customHeight="1" thickBot="1">
      <c r="A31" s="445" t="s">
        <v>235</v>
      </c>
      <c r="B31" s="445"/>
      <c r="C31" s="445"/>
      <c r="D31" s="445"/>
      <c r="E31" s="446"/>
      <c r="F31" s="446"/>
      <c r="G31" s="446"/>
      <c r="H31" s="446"/>
      <c r="I31" s="446"/>
      <c r="J31" s="446"/>
    </row>
    <row r="32" spans="1:10" ht="28.5" customHeight="1">
      <c r="A32" s="447" t="s">
        <v>236</v>
      </c>
      <c r="B32" s="448"/>
      <c r="C32" s="449"/>
      <c r="D32" s="450" t="s">
        <v>237</v>
      </c>
      <c r="E32" s="451"/>
      <c r="F32" s="451"/>
      <c r="G32" s="451"/>
      <c r="H32" s="451"/>
      <c r="I32" s="451"/>
      <c r="J32" s="452"/>
    </row>
    <row r="33" spans="1:10">
      <c r="A33" s="247" t="s">
        <v>256</v>
      </c>
      <c r="B33" s="244"/>
      <c r="C33" s="244"/>
      <c r="D33" s="440" t="s">
        <v>238</v>
      </c>
      <c r="E33" s="441"/>
      <c r="F33" s="136" t="s">
        <v>245</v>
      </c>
      <c r="G33" s="145"/>
      <c r="H33" s="467" t="s">
        <v>239</v>
      </c>
      <c r="I33" s="468"/>
      <c r="J33" s="137" t="s">
        <v>246</v>
      </c>
    </row>
    <row r="34" spans="1:10">
      <c r="A34" s="243" t="s">
        <v>259</v>
      </c>
      <c r="B34" s="244"/>
      <c r="C34" s="244"/>
      <c r="D34" s="440" t="s">
        <v>240</v>
      </c>
      <c r="E34" s="441"/>
      <c r="F34" s="136" t="s">
        <v>245</v>
      </c>
      <c r="G34" s="145"/>
      <c r="H34" s="453" t="s">
        <v>241</v>
      </c>
      <c r="I34" s="454"/>
      <c r="J34" s="137" t="s">
        <v>247</v>
      </c>
    </row>
    <row r="35" spans="1:10">
      <c r="A35" s="243" t="s">
        <v>257</v>
      </c>
      <c r="B35" s="244"/>
      <c r="C35" s="244"/>
      <c r="D35" s="440" t="s">
        <v>242</v>
      </c>
      <c r="E35" s="441"/>
      <c r="F35" s="136" t="s">
        <v>245</v>
      </c>
      <c r="G35" s="145"/>
      <c r="H35" s="158"/>
      <c r="I35" s="158"/>
      <c r="J35" s="147"/>
    </row>
    <row r="36" spans="1:10" ht="13" thickBot="1">
      <c r="A36" s="245" t="s">
        <v>258</v>
      </c>
      <c r="B36" s="246"/>
      <c r="C36" s="246"/>
      <c r="D36" s="138"/>
      <c r="E36" s="139"/>
      <c r="F36" s="140"/>
      <c r="G36" s="141"/>
      <c r="H36" s="139"/>
      <c r="I36" s="139"/>
      <c r="J36" s="142"/>
    </row>
  </sheetData>
  <mergeCells count="47">
    <mergeCell ref="A7:B7"/>
    <mergeCell ref="C7:I7"/>
    <mergeCell ref="A1:J1"/>
    <mergeCell ref="C2:K2"/>
    <mergeCell ref="A5:B5"/>
    <mergeCell ref="D5:E5"/>
    <mergeCell ref="G5:H5"/>
    <mergeCell ref="A11:B11"/>
    <mergeCell ref="C11:I11"/>
    <mergeCell ref="A12:J12"/>
    <mergeCell ref="A13:C13"/>
    <mergeCell ref="G13:J13"/>
    <mergeCell ref="A8:B8"/>
    <mergeCell ref="C8:I8"/>
    <mergeCell ref="A9:B9"/>
    <mergeCell ref="C9:I9"/>
    <mergeCell ref="A10:B10"/>
    <mergeCell ref="C10:I10"/>
    <mergeCell ref="A16:C16"/>
    <mergeCell ref="G16:J16"/>
    <mergeCell ref="A17:C17"/>
    <mergeCell ref="G17:J17"/>
    <mergeCell ref="A14:C14"/>
    <mergeCell ref="G14:J14"/>
    <mergeCell ref="H33:I33"/>
    <mergeCell ref="G28:J28"/>
    <mergeCell ref="A18:C18"/>
    <mergeCell ref="G18:J18"/>
    <mergeCell ref="A19:J19"/>
    <mergeCell ref="A24:J24"/>
    <mergeCell ref="G27:J27"/>
    <mergeCell ref="D35:E35"/>
    <mergeCell ref="C3:K3"/>
    <mergeCell ref="C4:K4"/>
    <mergeCell ref="A31:J31"/>
    <mergeCell ref="A32:C32"/>
    <mergeCell ref="D32:J32"/>
    <mergeCell ref="D34:E34"/>
    <mergeCell ref="H34:I34"/>
    <mergeCell ref="A25:J25"/>
    <mergeCell ref="B26:E26"/>
    <mergeCell ref="G26:J26"/>
    <mergeCell ref="A29:F29"/>
    <mergeCell ref="G29:J29"/>
    <mergeCell ref="A15:C15"/>
    <mergeCell ref="G15:J15"/>
    <mergeCell ref="D33:E33"/>
  </mergeCells>
  <phoneticPr fontId="13" type="noConversion"/>
  <pageMargins left="0.78740157499999996" right="0.78740157499999996" top="0.55000000000000004" bottom="0.984251969" header="0.4921259845" footer="0.4921259845"/>
  <pageSetup paperSize="9" scale="71" orientation="portrait"/>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enableFormatConditionsCalculation="0">
    <tabColor theme="8" tint="0.39997558519241921"/>
  </sheetPr>
  <dimension ref="A1:K65"/>
  <sheetViews>
    <sheetView showGridLines="0" workbookViewId="0">
      <selection sqref="A1:K1"/>
    </sheetView>
  </sheetViews>
  <sheetFormatPr baseColWidth="10" defaultColWidth="11.5" defaultRowHeight="12" x14ac:dyDescent="0"/>
  <cols>
    <col min="1" max="1" width="5.6640625" style="10" customWidth="1"/>
    <col min="2" max="2" width="11.6640625" style="10" customWidth="1"/>
    <col min="3" max="4" width="10.6640625" style="10" customWidth="1"/>
    <col min="5" max="5" width="9.33203125" style="11" customWidth="1"/>
    <col min="6" max="6" width="7.5" style="10" customWidth="1"/>
    <col min="7" max="7" width="8.1640625" style="10" customWidth="1"/>
    <col min="8" max="8" width="7.6640625" style="10" customWidth="1"/>
    <col min="9" max="9" width="11.1640625" style="10" customWidth="1"/>
    <col min="10" max="10" width="8.1640625" style="11" customWidth="1"/>
    <col min="11" max="11" width="6.6640625" style="11" customWidth="1"/>
    <col min="12" max="16384" width="11.5" style="10"/>
  </cols>
  <sheetData>
    <row r="1" spans="1:11" s="4" customFormat="1" ht="28.5" customHeight="1" thickBot="1">
      <c r="A1" s="323" t="s">
        <v>145</v>
      </c>
      <c r="B1" s="324"/>
      <c r="C1" s="325"/>
      <c r="D1" s="325"/>
      <c r="E1" s="325"/>
      <c r="F1" s="325"/>
      <c r="G1" s="325"/>
      <c r="H1" s="325"/>
      <c r="I1" s="325"/>
      <c r="J1" s="325"/>
      <c r="K1" s="326"/>
    </row>
    <row r="2" spans="1:11" s="5" customFormat="1" ht="20" customHeight="1">
      <c r="A2" s="340" t="s">
        <v>74</v>
      </c>
      <c r="B2" s="341"/>
      <c r="C2" s="505" t="str">
        <f>IF('1. S. a'!C2:K2="","",'1. S. a'!C2:K2)</f>
        <v/>
      </c>
      <c r="D2" s="506"/>
      <c r="E2" s="506"/>
      <c r="F2" s="506"/>
      <c r="G2" s="506"/>
      <c r="H2" s="506"/>
      <c r="I2" s="506"/>
      <c r="J2" s="506"/>
      <c r="K2" s="507"/>
    </row>
    <row r="3" spans="1:11" s="5" customFormat="1" ht="20" customHeight="1">
      <c r="A3" s="333" t="s">
        <v>75</v>
      </c>
      <c r="B3" s="334"/>
      <c r="C3" s="437" t="str">
        <f>IF('1. S. a'!C3:K3="","",'1. S. a'!C3:K3)</f>
        <v/>
      </c>
      <c r="D3" s="508"/>
      <c r="E3" s="508"/>
      <c r="F3" s="508"/>
      <c r="G3" s="508"/>
      <c r="H3" s="508"/>
      <c r="I3" s="508"/>
      <c r="J3" s="508"/>
      <c r="K3" s="509"/>
    </row>
    <row r="4" spans="1:11" s="5" customFormat="1" ht="20" customHeight="1">
      <c r="A4" s="333" t="s">
        <v>76</v>
      </c>
      <c r="B4" s="334"/>
      <c r="C4" s="437" t="str">
        <f>IF('1. S. a'!C4:K4="","",'1. S. a'!C4:K4)</f>
        <v/>
      </c>
      <c r="D4" s="508"/>
      <c r="E4" s="508"/>
      <c r="F4" s="508"/>
      <c r="G4" s="508"/>
      <c r="H4" s="508"/>
      <c r="I4" s="508"/>
      <c r="J4" s="508"/>
      <c r="K4" s="509"/>
    </row>
    <row r="5" spans="1:11" s="5" customFormat="1" ht="20" customHeight="1" thickBot="1">
      <c r="A5" s="335" t="s">
        <v>77</v>
      </c>
      <c r="B5" s="336"/>
      <c r="C5" s="362"/>
      <c r="D5" s="510"/>
      <c r="E5" s="510"/>
      <c r="F5" s="510"/>
      <c r="G5" s="510"/>
      <c r="H5" s="510"/>
      <c r="I5" s="510"/>
      <c r="J5" s="510"/>
      <c r="K5" s="511"/>
    </row>
    <row r="6" spans="1:11" s="5" customFormat="1" ht="20" customHeight="1" thickBot="1">
      <c r="A6" s="289" t="s">
        <v>79</v>
      </c>
      <c r="B6" s="290"/>
      <c r="C6" s="342" t="s">
        <v>20</v>
      </c>
      <c r="D6" s="343"/>
      <c r="E6" s="370"/>
      <c r="F6" s="370"/>
      <c r="G6" s="370"/>
      <c r="H6" s="370"/>
      <c r="I6" s="370"/>
      <c r="J6" s="370"/>
      <c r="K6" s="371"/>
    </row>
    <row r="7" spans="1:11" s="5" customFormat="1" ht="25.5" customHeight="1" thickBot="1">
      <c r="A7" s="287" t="s">
        <v>80</v>
      </c>
      <c r="B7" s="288"/>
      <c r="C7" s="295" t="s">
        <v>13</v>
      </c>
      <c r="D7" s="295"/>
      <c r="E7" s="295"/>
      <c r="F7" s="295"/>
      <c r="G7" s="295"/>
      <c r="H7" s="295"/>
      <c r="I7" s="295"/>
      <c r="J7" s="295"/>
      <c r="K7" s="306"/>
    </row>
    <row r="8" spans="1:11" s="5" customFormat="1" ht="37.5" customHeight="1" thickBot="1">
      <c r="A8" s="287" t="s">
        <v>132</v>
      </c>
      <c r="B8" s="288"/>
      <c r="C8" s="295" t="s">
        <v>123</v>
      </c>
      <c r="D8" s="295"/>
      <c r="E8" s="40" t="s">
        <v>119</v>
      </c>
      <c r="F8" s="295" t="s">
        <v>22</v>
      </c>
      <c r="G8" s="295"/>
      <c r="H8" s="309"/>
      <c r="I8" s="309"/>
      <c r="J8" s="40" t="s">
        <v>21</v>
      </c>
      <c r="K8" s="41" t="s">
        <v>19</v>
      </c>
    </row>
    <row r="9" spans="1:11" s="5" customFormat="1" ht="45.75" customHeight="1">
      <c r="A9" s="289" t="s">
        <v>128</v>
      </c>
      <c r="B9" s="290"/>
      <c r="C9" s="307" t="s">
        <v>16</v>
      </c>
      <c r="D9" s="307"/>
      <c r="E9" s="14">
        <v>10</v>
      </c>
      <c r="F9" s="367"/>
      <c r="G9" s="367"/>
      <c r="H9" s="367"/>
      <c r="I9" s="367"/>
      <c r="J9" s="25"/>
      <c r="K9" s="37" t="str">
        <f>IF(J9&gt;E9,"Fehler","")</f>
        <v/>
      </c>
    </row>
    <row r="10" spans="1:11" s="5" customFormat="1" ht="45.75" customHeight="1">
      <c r="A10" s="303" t="s">
        <v>15</v>
      </c>
      <c r="B10" s="299"/>
      <c r="C10" s="296" t="s">
        <v>38</v>
      </c>
      <c r="D10" s="296"/>
      <c r="E10" s="15">
        <v>10</v>
      </c>
      <c r="F10" s="368"/>
      <c r="G10" s="368"/>
      <c r="H10" s="369" t="s">
        <v>97</v>
      </c>
      <c r="I10" s="369"/>
      <c r="J10" s="26"/>
      <c r="K10" s="38" t="str">
        <f t="shared" ref="K10:K18" si="0">IF(J10&gt;E10,"Fehler","")</f>
        <v/>
      </c>
    </row>
    <row r="11" spans="1:11" s="5" customFormat="1" ht="45.75" customHeight="1" thickBot="1">
      <c r="A11" s="304"/>
      <c r="B11" s="302"/>
      <c r="C11" s="308" t="s">
        <v>23</v>
      </c>
      <c r="D11" s="308"/>
      <c r="E11" s="16">
        <v>10</v>
      </c>
      <c r="F11" s="365"/>
      <c r="G11" s="365"/>
      <c r="H11" s="366"/>
      <c r="I11" s="366"/>
      <c r="J11" s="27"/>
      <c r="K11" s="39">
        <f>IF(J9&gt;E9,"Fehler",IF(J10&gt;E10,"Fehler",IF(J11&gt;E11,"Fehler",SUM(J9:J11))))</f>
        <v>0</v>
      </c>
    </row>
    <row r="12" spans="1:11" s="5" customFormat="1" ht="45.75" customHeight="1">
      <c r="A12" s="352" t="s">
        <v>70</v>
      </c>
      <c r="B12" s="353"/>
      <c r="C12" s="305" t="s">
        <v>98</v>
      </c>
      <c r="D12" s="305"/>
      <c r="E12" s="17">
        <v>5</v>
      </c>
      <c r="F12" s="379"/>
      <c r="G12" s="379"/>
      <c r="H12" s="383"/>
      <c r="I12" s="383"/>
      <c r="J12" s="28"/>
      <c r="K12" s="37" t="str">
        <f>IF(J12&gt;E12,"Fehler","")</f>
        <v/>
      </c>
    </row>
    <row r="13" spans="1:11" s="5" customFormat="1" ht="45.75" customHeight="1">
      <c r="A13" s="298" t="s">
        <v>129</v>
      </c>
      <c r="B13" s="299"/>
      <c r="C13" s="296" t="s">
        <v>99</v>
      </c>
      <c r="D13" s="296"/>
      <c r="E13" s="15">
        <v>5</v>
      </c>
      <c r="F13" s="368"/>
      <c r="G13" s="368"/>
      <c r="H13" s="369"/>
      <c r="I13" s="369"/>
      <c r="J13" s="26"/>
      <c r="K13" s="38" t="str">
        <f t="shared" si="0"/>
        <v/>
      </c>
    </row>
    <row r="14" spans="1:11" s="5" customFormat="1" ht="45.75" customHeight="1">
      <c r="A14" s="300"/>
      <c r="B14" s="299"/>
      <c r="C14" s="296" t="s">
        <v>100</v>
      </c>
      <c r="D14" s="296"/>
      <c r="E14" s="15">
        <v>5</v>
      </c>
      <c r="F14" s="368"/>
      <c r="G14" s="368"/>
      <c r="H14" s="369"/>
      <c r="I14" s="369"/>
      <c r="J14" s="26"/>
      <c r="K14" s="38" t="str">
        <f t="shared" si="0"/>
        <v/>
      </c>
    </row>
    <row r="15" spans="1:11" s="5" customFormat="1" ht="45.75" customHeight="1" thickBot="1">
      <c r="A15" s="301"/>
      <c r="B15" s="302"/>
      <c r="C15" s="297" t="s">
        <v>101</v>
      </c>
      <c r="D15" s="297"/>
      <c r="E15" s="18">
        <v>5</v>
      </c>
      <c r="F15" s="380"/>
      <c r="G15" s="380"/>
      <c r="H15" s="388"/>
      <c r="I15" s="388"/>
      <c r="J15" s="29"/>
      <c r="K15" s="39">
        <f>IF(J12&gt;E12,"Fehler",IF(J13&gt;E13,"Fehler",IF(J14&gt;E14,"Fehler",IF(J15&gt;E15,"Fehler",SUM(J12:J15)))))</f>
        <v>0</v>
      </c>
    </row>
    <row r="16" spans="1:11" s="5" customFormat="1" ht="45.75" customHeight="1">
      <c r="A16" s="289" t="s">
        <v>24</v>
      </c>
      <c r="B16" s="290"/>
      <c r="C16" s="305" t="s">
        <v>102</v>
      </c>
      <c r="D16" s="305"/>
      <c r="E16" s="17">
        <v>5</v>
      </c>
      <c r="F16" s="384"/>
      <c r="G16" s="385"/>
      <c r="H16" s="386"/>
      <c r="I16" s="387"/>
      <c r="J16" s="28"/>
      <c r="K16" s="37" t="str">
        <f t="shared" si="0"/>
        <v/>
      </c>
    </row>
    <row r="17" spans="1:11" s="5" customFormat="1" ht="45.75" customHeight="1" thickBot="1">
      <c r="A17" s="322" t="s">
        <v>131</v>
      </c>
      <c r="B17" s="302"/>
      <c r="C17" s="308" t="s">
        <v>103</v>
      </c>
      <c r="D17" s="308"/>
      <c r="E17" s="16">
        <v>5</v>
      </c>
      <c r="F17" s="375"/>
      <c r="G17" s="376"/>
      <c r="H17" s="377"/>
      <c r="I17" s="378"/>
      <c r="J17" s="27"/>
      <c r="K17" s="39">
        <f>IF(J16&gt;E16,"Fehler",IF(J17&gt;E17,"Fehler",SUM(J16:J17)))</f>
        <v>0</v>
      </c>
    </row>
    <row r="18" spans="1:11" s="5" customFormat="1" ht="45.75" customHeight="1">
      <c r="A18" s="289" t="s">
        <v>25</v>
      </c>
      <c r="B18" s="290"/>
      <c r="C18" s="305" t="s">
        <v>104</v>
      </c>
      <c r="D18" s="305"/>
      <c r="E18" s="17">
        <v>5</v>
      </c>
      <c r="F18" s="379"/>
      <c r="G18" s="379"/>
      <c r="H18" s="379"/>
      <c r="I18" s="379"/>
      <c r="J18" s="28"/>
      <c r="K18" s="37" t="str">
        <f t="shared" si="0"/>
        <v/>
      </c>
    </row>
    <row r="19" spans="1:11" s="5" customFormat="1" ht="45.75" customHeight="1" thickBot="1">
      <c r="A19" s="322" t="s">
        <v>131</v>
      </c>
      <c r="B19" s="302"/>
      <c r="C19" s="297" t="s">
        <v>105</v>
      </c>
      <c r="D19" s="297"/>
      <c r="E19" s="18">
        <v>5</v>
      </c>
      <c r="F19" s="380"/>
      <c r="G19" s="380"/>
      <c r="H19" s="380"/>
      <c r="I19" s="380"/>
      <c r="J19" s="29"/>
      <c r="K19" s="39">
        <f>IF(J18&gt;E18,"Fehler",IF(J19&gt;E19,"Fehler",SUM(J18:J19)))</f>
        <v>0</v>
      </c>
    </row>
    <row r="20" spans="1:11" s="5" customFormat="1" ht="16.5" customHeight="1" thickBot="1">
      <c r="A20" s="312" t="s">
        <v>26</v>
      </c>
      <c r="B20" s="313"/>
      <c r="C20" s="314"/>
      <c r="D20" s="19" t="s">
        <v>106</v>
      </c>
      <c r="E20" s="319" t="s">
        <v>27</v>
      </c>
      <c r="F20" s="320"/>
      <c r="G20" s="320"/>
      <c r="H20" s="21">
        <f>IF(K11="Fehler","Fehler",IF(K15="Fehler","Fehler",IF(K17="Fehler","Fehler",IF(K19="Fehler","Fehler",SUM(J9:J19)))))</f>
        <v>0</v>
      </c>
      <c r="I20" s="22" t="s">
        <v>29</v>
      </c>
      <c r="J20" s="23" t="s">
        <v>28</v>
      </c>
      <c r="K20" s="24" t="str">
        <f>IF(H20="Fehler","Fehler",IF(SUM(K9:K19)=0,"",ROUND(SUM(((H20/70)*5)+1)*2,0)/2))</f>
        <v/>
      </c>
    </row>
    <row r="21" spans="1:11" s="5" customFormat="1" ht="23.25" customHeight="1">
      <c r="A21" s="32" t="s">
        <v>2</v>
      </c>
      <c r="B21" s="382"/>
      <c r="C21" s="382"/>
      <c r="D21" s="382"/>
      <c r="E21" s="57"/>
      <c r="F21" s="58" t="s">
        <v>130</v>
      </c>
      <c r="G21" s="381"/>
      <c r="H21" s="504"/>
      <c r="I21" s="504"/>
      <c r="J21" s="504"/>
      <c r="K21" s="504"/>
    </row>
    <row r="22" spans="1:11" s="5" customFormat="1" ht="15" customHeight="1">
      <c r="A22" s="32" t="s">
        <v>71</v>
      </c>
      <c r="B22" s="32"/>
      <c r="C22" s="32"/>
      <c r="D22" s="32"/>
      <c r="E22" s="33"/>
      <c r="F22" s="32" t="s">
        <v>1</v>
      </c>
      <c r="G22" s="32"/>
      <c r="H22" s="32"/>
      <c r="I22" s="32"/>
      <c r="J22" s="33"/>
      <c r="K22" s="33"/>
    </row>
    <row r="23" spans="1:11" s="8" customFormat="1" ht="24.75" customHeight="1">
      <c r="A23" s="30" t="s">
        <v>49</v>
      </c>
      <c r="B23" s="30"/>
      <c r="C23" s="30"/>
      <c r="D23" s="30"/>
      <c r="E23" s="53"/>
      <c r="F23" s="30" t="s">
        <v>0</v>
      </c>
      <c r="G23" s="30"/>
      <c r="H23" s="30"/>
      <c r="I23" s="30"/>
      <c r="J23" s="36"/>
      <c r="K23" s="36"/>
    </row>
    <row r="24" spans="1:11" s="5" customFormat="1" ht="36.75" customHeight="1">
      <c r="A24" s="310" t="s">
        <v>120</v>
      </c>
      <c r="B24" s="310"/>
      <c r="C24" s="311"/>
      <c r="D24" s="311"/>
      <c r="E24" s="311"/>
      <c r="F24" s="311"/>
      <c r="G24" s="311"/>
      <c r="H24" s="311"/>
      <c r="I24" s="311"/>
      <c r="J24" s="311"/>
      <c r="K24" s="311"/>
    </row>
    <row r="25" spans="1:11" s="5" customFormat="1">
      <c r="A25" s="6"/>
      <c r="B25" s="6"/>
      <c r="C25" s="6"/>
      <c r="D25" s="6"/>
      <c r="E25" s="7"/>
      <c r="F25" s="6"/>
      <c r="G25" s="6"/>
      <c r="H25" s="6"/>
      <c r="I25" s="6"/>
      <c r="J25" s="7"/>
      <c r="K25" s="7"/>
    </row>
    <row r="26" spans="1:11" s="5" customFormat="1">
      <c r="A26" s="6"/>
      <c r="B26" s="6"/>
      <c r="C26" s="6"/>
      <c r="D26" s="6"/>
      <c r="E26" s="7"/>
      <c r="F26" s="6"/>
      <c r="G26" s="6"/>
      <c r="H26" s="6"/>
      <c r="I26" s="6"/>
      <c r="J26" s="7"/>
      <c r="K26" s="7"/>
    </row>
    <row r="27" spans="1:11" s="5" customFormat="1">
      <c r="A27" s="6"/>
      <c r="B27" s="6"/>
      <c r="C27" s="6"/>
      <c r="D27" s="6"/>
      <c r="E27" s="7"/>
      <c r="F27" s="6"/>
      <c r="G27" s="6"/>
      <c r="H27" s="6"/>
      <c r="I27" s="6"/>
      <c r="J27" s="7"/>
      <c r="K27" s="7"/>
    </row>
    <row r="28" spans="1:11" s="5" customFormat="1">
      <c r="A28" s="6"/>
      <c r="B28" s="6"/>
      <c r="C28" s="6"/>
      <c r="D28" s="6"/>
      <c r="E28" s="7"/>
      <c r="F28" s="6"/>
      <c r="G28" s="6"/>
      <c r="H28" s="6"/>
      <c r="I28" s="6"/>
      <c r="J28" s="7"/>
      <c r="K28" s="7"/>
    </row>
    <row r="29" spans="1:11" s="5" customFormat="1">
      <c r="A29" s="6"/>
      <c r="B29" s="6"/>
      <c r="C29" s="6"/>
      <c r="D29" s="6"/>
      <c r="E29" s="7"/>
      <c r="F29" s="6"/>
      <c r="G29" s="6"/>
      <c r="H29" s="6"/>
      <c r="I29" s="6"/>
      <c r="J29" s="7"/>
      <c r="K29" s="7"/>
    </row>
    <row r="30" spans="1:11" s="5" customFormat="1">
      <c r="A30" s="6"/>
      <c r="B30" s="6"/>
      <c r="C30" s="6"/>
      <c r="D30" s="6"/>
      <c r="E30" s="7"/>
      <c r="F30" s="6"/>
      <c r="G30" s="6"/>
      <c r="H30" s="6"/>
      <c r="I30" s="6"/>
      <c r="J30" s="7"/>
      <c r="K30" s="7"/>
    </row>
    <row r="31" spans="1:11" s="5" customFormat="1">
      <c r="A31" s="6"/>
      <c r="B31" s="6"/>
      <c r="C31" s="6"/>
      <c r="D31" s="6"/>
      <c r="E31" s="7"/>
      <c r="F31" s="6"/>
      <c r="G31" s="6"/>
      <c r="H31" s="6"/>
      <c r="I31" s="6"/>
      <c r="J31" s="7"/>
      <c r="K31" s="7"/>
    </row>
    <row r="32" spans="1:11" s="5" customFormat="1">
      <c r="A32" s="6"/>
      <c r="B32" s="6"/>
      <c r="C32" s="6"/>
      <c r="D32" s="6"/>
      <c r="E32" s="7"/>
      <c r="F32" s="6"/>
      <c r="G32" s="6"/>
      <c r="H32" s="6"/>
      <c r="I32" s="6"/>
      <c r="J32" s="7"/>
      <c r="K32" s="7"/>
    </row>
    <row r="33" spans="1:11" s="5" customFormat="1">
      <c r="A33" s="6"/>
      <c r="B33" s="6"/>
      <c r="C33" s="6"/>
      <c r="D33" s="6"/>
      <c r="E33" s="7"/>
      <c r="F33" s="6"/>
      <c r="G33" s="6"/>
      <c r="H33" s="6"/>
      <c r="I33" s="6"/>
      <c r="J33" s="7"/>
      <c r="K33" s="7"/>
    </row>
    <row r="34" spans="1:11" s="5" customFormat="1">
      <c r="A34" s="6"/>
      <c r="B34" s="6"/>
      <c r="C34" s="6"/>
      <c r="D34" s="6"/>
      <c r="E34" s="7"/>
      <c r="F34" s="6"/>
      <c r="G34" s="6"/>
      <c r="H34" s="6"/>
      <c r="I34" s="6"/>
      <c r="J34" s="7"/>
      <c r="K34" s="7"/>
    </row>
    <row r="35" spans="1:11" s="5" customFormat="1">
      <c r="A35" s="6"/>
      <c r="B35" s="6"/>
      <c r="C35" s="6"/>
      <c r="D35" s="6"/>
      <c r="E35" s="7"/>
      <c r="F35" s="6"/>
      <c r="G35" s="6"/>
      <c r="H35" s="6"/>
      <c r="I35" s="6"/>
      <c r="J35" s="7"/>
      <c r="K35" s="7"/>
    </row>
    <row r="36" spans="1:11" s="5" customFormat="1">
      <c r="A36" s="6"/>
      <c r="B36" s="6"/>
      <c r="C36" s="6"/>
      <c r="D36" s="6"/>
      <c r="E36" s="7"/>
      <c r="F36" s="6"/>
      <c r="G36" s="6"/>
      <c r="H36" s="6"/>
      <c r="I36" s="6"/>
      <c r="J36" s="7"/>
      <c r="K36" s="7"/>
    </row>
    <row r="37" spans="1:11" s="5" customFormat="1">
      <c r="A37" s="6"/>
      <c r="B37" s="6"/>
      <c r="C37" s="6"/>
      <c r="D37" s="6"/>
      <c r="E37" s="7"/>
      <c r="F37" s="6"/>
      <c r="G37" s="6"/>
      <c r="H37" s="6"/>
      <c r="I37" s="6"/>
      <c r="J37" s="7"/>
      <c r="K37" s="7"/>
    </row>
    <row r="38" spans="1:11" s="5" customFormat="1">
      <c r="A38" s="6"/>
      <c r="B38" s="6"/>
      <c r="C38" s="6"/>
      <c r="D38" s="6"/>
      <c r="E38" s="7"/>
      <c r="F38" s="6"/>
      <c r="G38" s="6"/>
      <c r="H38" s="6"/>
      <c r="I38" s="6"/>
      <c r="J38" s="7"/>
      <c r="K38" s="7"/>
    </row>
    <row r="39" spans="1:11" s="5" customFormat="1">
      <c r="A39" s="6"/>
      <c r="B39" s="6"/>
      <c r="C39" s="6"/>
      <c r="D39" s="6"/>
      <c r="E39" s="7"/>
      <c r="F39" s="6"/>
      <c r="G39" s="6"/>
      <c r="H39" s="6"/>
      <c r="I39" s="6"/>
      <c r="J39" s="7"/>
      <c r="K39" s="7"/>
    </row>
    <row r="40" spans="1:11" s="5" customFormat="1">
      <c r="A40" s="6"/>
      <c r="B40" s="6"/>
      <c r="C40" s="6"/>
      <c r="D40" s="6"/>
      <c r="E40" s="7"/>
      <c r="F40" s="6"/>
      <c r="G40" s="6"/>
      <c r="H40" s="6"/>
      <c r="I40" s="6"/>
      <c r="J40" s="7"/>
      <c r="K40" s="7"/>
    </row>
    <row r="41" spans="1:11" s="5" customFormat="1">
      <c r="A41" s="6"/>
      <c r="B41" s="6"/>
      <c r="C41" s="6"/>
      <c r="D41" s="6"/>
      <c r="E41" s="7"/>
      <c r="F41" s="6"/>
      <c r="G41" s="6"/>
      <c r="H41" s="6"/>
      <c r="I41" s="6"/>
      <c r="J41" s="7"/>
      <c r="K41" s="7"/>
    </row>
    <row r="42" spans="1:11" s="5" customFormat="1">
      <c r="A42" s="6"/>
      <c r="B42" s="6"/>
      <c r="C42" s="6"/>
      <c r="D42" s="6"/>
      <c r="E42" s="7"/>
      <c r="F42" s="6"/>
      <c r="G42" s="6"/>
      <c r="H42" s="6"/>
      <c r="I42" s="6"/>
      <c r="J42" s="7"/>
      <c r="K42" s="7"/>
    </row>
    <row r="43" spans="1:11" s="5" customFormat="1">
      <c r="A43" s="6"/>
      <c r="B43" s="6"/>
      <c r="C43" s="6"/>
      <c r="D43" s="6"/>
      <c r="E43" s="7"/>
      <c r="F43" s="6"/>
      <c r="G43" s="6"/>
      <c r="H43" s="6"/>
      <c r="I43" s="6"/>
      <c r="J43" s="7"/>
      <c r="K43" s="7"/>
    </row>
    <row r="44" spans="1:11" s="5" customFormat="1">
      <c r="A44" s="6"/>
      <c r="B44" s="6"/>
      <c r="C44" s="6"/>
      <c r="D44" s="6"/>
      <c r="E44" s="7"/>
      <c r="F44" s="6"/>
      <c r="G44" s="6"/>
      <c r="H44" s="6"/>
      <c r="I44" s="6"/>
      <c r="J44" s="7"/>
      <c r="K44" s="7"/>
    </row>
    <row r="45" spans="1:11" s="5" customFormat="1">
      <c r="A45" s="6"/>
      <c r="B45" s="6"/>
      <c r="C45" s="6"/>
      <c r="D45" s="6"/>
      <c r="E45" s="7"/>
      <c r="F45" s="6"/>
      <c r="G45" s="6"/>
      <c r="H45" s="6"/>
      <c r="I45" s="6"/>
      <c r="J45" s="7"/>
      <c r="K45" s="7"/>
    </row>
    <row r="46" spans="1:11" s="5" customFormat="1">
      <c r="A46" s="6"/>
      <c r="B46" s="6"/>
      <c r="C46" s="6"/>
      <c r="D46" s="6"/>
      <c r="E46" s="7"/>
      <c r="F46" s="6"/>
      <c r="G46" s="6"/>
      <c r="H46" s="6"/>
      <c r="I46" s="6"/>
      <c r="J46" s="7"/>
      <c r="K46" s="7"/>
    </row>
    <row r="47" spans="1:11" s="5" customFormat="1">
      <c r="A47" s="6"/>
      <c r="B47" s="6"/>
      <c r="C47" s="6"/>
      <c r="D47" s="6"/>
      <c r="E47" s="7"/>
      <c r="F47" s="6"/>
      <c r="G47" s="6"/>
      <c r="H47" s="6"/>
      <c r="I47" s="6"/>
      <c r="J47" s="7"/>
      <c r="K47" s="7"/>
    </row>
    <row r="48" spans="1:11" s="5" customFormat="1">
      <c r="A48" s="6"/>
      <c r="B48" s="6"/>
      <c r="C48" s="6"/>
      <c r="D48" s="6"/>
      <c r="E48" s="7"/>
      <c r="F48" s="6"/>
      <c r="G48" s="6"/>
      <c r="H48" s="6"/>
      <c r="I48" s="6"/>
      <c r="J48" s="7"/>
      <c r="K48" s="7"/>
    </row>
    <row r="49" spans="1:11" s="5" customFormat="1">
      <c r="A49" s="6"/>
      <c r="B49" s="6"/>
      <c r="C49" s="6"/>
      <c r="D49" s="6"/>
      <c r="E49" s="7"/>
      <c r="F49" s="6"/>
      <c r="G49" s="6"/>
      <c r="H49" s="6"/>
      <c r="I49" s="6"/>
      <c r="J49" s="7"/>
      <c r="K49" s="7"/>
    </row>
    <row r="50" spans="1:11" s="5" customFormat="1">
      <c r="A50" s="6"/>
      <c r="B50" s="6"/>
      <c r="C50" s="6"/>
      <c r="D50" s="6"/>
      <c r="E50" s="7"/>
      <c r="F50" s="6"/>
      <c r="G50" s="6"/>
      <c r="H50" s="6"/>
      <c r="I50" s="6"/>
      <c r="J50" s="7"/>
      <c r="K50" s="7"/>
    </row>
    <row r="51" spans="1:11" s="5" customFormat="1">
      <c r="A51" s="6"/>
      <c r="B51" s="6"/>
      <c r="C51" s="6"/>
      <c r="D51" s="6"/>
      <c r="E51" s="7"/>
      <c r="F51" s="6"/>
      <c r="G51" s="6"/>
      <c r="H51" s="6"/>
      <c r="I51" s="6"/>
      <c r="J51" s="7"/>
      <c r="K51" s="7"/>
    </row>
    <row r="52" spans="1:11" s="5" customFormat="1">
      <c r="A52" s="6"/>
      <c r="B52" s="6"/>
      <c r="C52" s="6"/>
      <c r="D52" s="6"/>
      <c r="E52" s="7"/>
      <c r="F52" s="6"/>
      <c r="G52" s="6"/>
      <c r="H52" s="6"/>
      <c r="I52" s="6"/>
      <c r="J52" s="7"/>
      <c r="K52" s="7"/>
    </row>
    <row r="53" spans="1:11" s="5" customFormat="1">
      <c r="E53" s="9"/>
      <c r="J53" s="9"/>
      <c r="K53" s="9"/>
    </row>
    <row r="54" spans="1:11" s="5" customFormat="1">
      <c r="E54" s="9"/>
      <c r="J54" s="9"/>
      <c r="K54" s="9"/>
    </row>
    <row r="55" spans="1:11" s="5" customFormat="1">
      <c r="E55" s="9"/>
      <c r="J55" s="9"/>
      <c r="K55" s="9"/>
    </row>
    <row r="56" spans="1:11" s="5" customFormat="1">
      <c r="E56" s="9"/>
      <c r="J56" s="9"/>
      <c r="K56" s="9"/>
    </row>
    <row r="57" spans="1:11" s="5" customFormat="1">
      <c r="E57" s="9"/>
      <c r="J57" s="9"/>
      <c r="K57" s="9"/>
    </row>
    <row r="58" spans="1:11" s="5" customFormat="1">
      <c r="E58" s="9"/>
      <c r="J58" s="9"/>
      <c r="K58" s="9"/>
    </row>
    <row r="59" spans="1:11" s="5" customFormat="1">
      <c r="E59" s="9"/>
      <c r="J59" s="9"/>
      <c r="K59" s="9"/>
    </row>
    <row r="60" spans="1:11" s="5" customFormat="1">
      <c r="E60" s="9"/>
      <c r="J60" s="9"/>
      <c r="K60" s="9"/>
    </row>
    <row r="61" spans="1:11" s="5" customFormat="1">
      <c r="E61" s="9"/>
      <c r="J61" s="9"/>
      <c r="K61" s="9"/>
    </row>
    <row r="62" spans="1:11" s="5" customFormat="1">
      <c r="E62" s="9"/>
      <c r="J62" s="9"/>
      <c r="K62" s="9"/>
    </row>
    <row r="63" spans="1:11" s="5" customFormat="1">
      <c r="E63" s="9"/>
      <c r="J63" s="9"/>
      <c r="K63" s="9"/>
    </row>
    <row r="64" spans="1:11" s="5" customFormat="1">
      <c r="E64" s="9"/>
      <c r="J64" s="9"/>
      <c r="K64" s="9"/>
    </row>
    <row r="65" spans="5:11" s="5" customFormat="1">
      <c r="E65" s="9"/>
      <c r="J65" s="9"/>
      <c r="K65" s="9"/>
    </row>
  </sheetData>
  <sheetProtection sheet="1" objects="1" scenarios="1" formatCells="0" formatColumns="0" formatRows="0" sort="0" autoFilter="0"/>
  <customSheetViews>
    <customSheetView guid="{0B43FBCB-C830-11DC-8DB8-001B63993140}" showGridLines="0">
      <selection activeCell="C5" sqref="C5:K5"/>
      <pageSetup paperSize="9" scale="92" orientation="portrait"/>
      <headerFooter alignWithMargins="0"/>
    </customSheetView>
  </customSheetViews>
  <mergeCells count="51">
    <mergeCell ref="A17:B17"/>
    <mergeCell ref="A7:B7"/>
    <mergeCell ref="A8:B8"/>
    <mergeCell ref="A9:B9"/>
    <mergeCell ref="A1:K1"/>
    <mergeCell ref="F14:I14"/>
    <mergeCell ref="C12:D12"/>
    <mergeCell ref="C13:D13"/>
    <mergeCell ref="C7:K7"/>
    <mergeCell ref="C9:D9"/>
    <mergeCell ref="C5:K5"/>
    <mergeCell ref="C6:K6"/>
    <mergeCell ref="A2:B2"/>
    <mergeCell ref="A3:B3"/>
    <mergeCell ref="F13:I13"/>
    <mergeCell ref="A4:B4"/>
    <mergeCell ref="A5:B5"/>
    <mergeCell ref="A6:B6"/>
    <mergeCell ref="C2:K2"/>
    <mergeCell ref="C3:K3"/>
    <mergeCell ref="C4:K4"/>
    <mergeCell ref="A12:B12"/>
    <mergeCell ref="A13:B15"/>
    <mergeCell ref="C14:D14"/>
    <mergeCell ref="F15:I15"/>
    <mergeCell ref="F8:I8"/>
    <mergeCell ref="F9:I9"/>
    <mergeCell ref="F10:I10"/>
    <mergeCell ref="C10:D10"/>
    <mergeCell ref="C11:D11"/>
    <mergeCell ref="F11:I11"/>
    <mergeCell ref="F12:I12"/>
    <mergeCell ref="A10:B11"/>
    <mergeCell ref="C8:D8"/>
    <mergeCell ref="C15:D15"/>
    <mergeCell ref="F17:I17"/>
    <mergeCell ref="F16:I16"/>
    <mergeCell ref="A24:K24"/>
    <mergeCell ref="A20:C20"/>
    <mergeCell ref="C18:D18"/>
    <mergeCell ref="C19:D19"/>
    <mergeCell ref="F18:I18"/>
    <mergeCell ref="F19:I19"/>
    <mergeCell ref="A19:B19"/>
    <mergeCell ref="G21:K21"/>
    <mergeCell ref="E20:G20"/>
    <mergeCell ref="A18:B18"/>
    <mergeCell ref="B21:D21"/>
    <mergeCell ref="C16:D16"/>
    <mergeCell ref="C17:D17"/>
    <mergeCell ref="A16:B16"/>
  </mergeCells>
  <phoneticPr fontId="6" type="noConversion"/>
  <pageMargins left="0.51181102362204722" right="0.23622047244094491" top="0.51181102362204722" bottom="0.15748031496062992" header="0.19685039370078741" footer="0"/>
  <pageSetup paperSize="9" scale="92" orientation="portrait"/>
  <headerFooter alignWithMargins="0">
    <oddHeader>&amp;L&amp;6Bildungsplan zur Verordnung über die berufliche Grundbildung&amp;R&amp;6Bildungsplan zur Verordnung über die berufliche Grundbildung</oddHeader>
    <oddFooter>&amp;L&amp;6OdA Wald / CODOC&amp;R&amp;6 1. Ausgabe: 30.04.2007</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51201" r:id="rId3" name="Check Box 1">
              <controlPr defaultSize="0" autoLine="0" autoPict="0">
                <anchor moveWithCells="1">
                  <from>
                    <xdr:col>2</xdr:col>
                    <xdr:colOff>50800</xdr:colOff>
                    <xdr:row>5</xdr:row>
                    <xdr:rowOff>25400</xdr:rowOff>
                  </from>
                  <to>
                    <xdr:col>2</xdr:col>
                    <xdr:colOff>330200</xdr:colOff>
                    <xdr:row>5</xdr:row>
                    <xdr:rowOff>228600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enableFormatConditionsCalculation="0">
    <tabColor theme="8" tint="0.39997558519241921"/>
  </sheetPr>
  <dimension ref="A1:K66"/>
  <sheetViews>
    <sheetView showGridLines="0" workbookViewId="0">
      <selection sqref="A1:K1"/>
    </sheetView>
  </sheetViews>
  <sheetFormatPr baseColWidth="10" defaultColWidth="11.5" defaultRowHeight="12" x14ac:dyDescent="0"/>
  <cols>
    <col min="1" max="1" width="5.6640625" style="10" customWidth="1"/>
    <col min="2" max="2" width="10.5" style="10" customWidth="1"/>
    <col min="3" max="4" width="10.6640625" style="10" customWidth="1"/>
    <col min="5" max="5" width="9.33203125" style="11" customWidth="1"/>
    <col min="6" max="6" width="7.5" style="10" customWidth="1"/>
    <col min="7" max="7" width="8.1640625" style="10" customWidth="1"/>
    <col min="8" max="8" width="6.6640625" style="10" customWidth="1"/>
    <col min="9" max="9" width="13" style="10" customWidth="1"/>
    <col min="10" max="10" width="8.5" style="11" customWidth="1"/>
    <col min="11" max="11" width="6.5" style="11" customWidth="1"/>
    <col min="12" max="16384" width="11.5" style="10"/>
  </cols>
  <sheetData>
    <row r="1" spans="1:11" s="4" customFormat="1" ht="28.5" customHeight="1" thickBot="1">
      <c r="A1" s="323" t="s">
        <v>146</v>
      </c>
      <c r="B1" s="324"/>
      <c r="C1" s="324"/>
      <c r="D1" s="324"/>
      <c r="E1" s="324"/>
      <c r="F1" s="324"/>
      <c r="G1" s="324"/>
      <c r="H1" s="324"/>
      <c r="I1" s="324"/>
      <c r="J1" s="324"/>
      <c r="K1" s="423"/>
    </row>
    <row r="2" spans="1:11" s="5" customFormat="1" ht="15" customHeight="1">
      <c r="A2" s="340" t="s">
        <v>74</v>
      </c>
      <c r="B2" s="431"/>
      <c r="C2" s="437" t="str">
        <f>IF('1. S. a'!C2:K2="","",'1. S. a'!C2:K2)</f>
        <v/>
      </c>
      <c r="D2" s="438"/>
      <c r="E2" s="438"/>
      <c r="F2" s="438"/>
      <c r="G2" s="438"/>
      <c r="H2" s="438"/>
      <c r="I2" s="438"/>
      <c r="J2" s="438"/>
      <c r="K2" s="439"/>
    </row>
    <row r="3" spans="1:11" s="5" customFormat="1" ht="15" customHeight="1">
      <c r="A3" s="333" t="s">
        <v>75</v>
      </c>
      <c r="B3" s="435"/>
      <c r="C3" s="437" t="str">
        <f>IF('1. S. a'!C3:K3="","",'1. S. a'!C3:K3)</f>
        <v/>
      </c>
      <c r="D3" s="438"/>
      <c r="E3" s="438"/>
      <c r="F3" s="438"/>
      <c r="G3" s="438"/>
      <c r="H3" s="438"/>
      <c r="I3" s="438"/>
      <c r="J3" s="438"/>
      <c r="K3" s="439"/>
    </row>
    <row r="4" spans="1:11" s="5" customFormat="1" ht="15" customHeight="1">
      <c r="A4" s="333" t="s">
        <v>76</v>
      </c>
      <c r="B4" s="435"/>
      <c r="C4" s="437" t="str">
        <f>IF('1. S. a'!C4:K4="","",'1. S. a'!C4:K4)</f>
        <v/>
      </c>
      <c r="D4" s="438"/>
      <c r="E4" s="438"/>
      <c r="F4" s="438"/>
      <c r="G4" s="438"/>
      <c r="H4" s="438"/>
      <c r="I4" s="438"/>
      <c r="J4" s="438"/>
      <c r="K4" s="439"/>
    </row>
    <row r="5" spans="1:11" s="5" customFormat="1" ht="15" customHeight="1" thickBot="1">
      <c r="A5" s="335" t="s">
        <v>77</v>
      </c>
      <c r="B5" s="436"/>
      <c r="C5" s="391"/>
      <c r="D5" s="392"/>
      <c r="E5" s="392"/>
      <c r="F5" s="392"/>
      <c r="G5" s="392"/>
      <c r="H5" s="392"/>
      <c r="I5" s="392"/>
      <c r="J5" s="392"/>
      <c r="K5" s="393"/>
    </row>
    <row r="6" spans="1:11" s="5" customFormat="1" ht="17" customHeight="1">
      <c r="A6" s="289" t="s">
        <v>79</v>
      </c>
      <c r="B6" s="414"/>
      <c r="C6" s="424" t="b">
        <v>0</v>
      </c>
      <c r="D6" s="428"/>
      <c r="E6" s="424" t="b">
        <v>0</v>
      </c>
      <c r="F6" s="425"/>
      <c r="G6" s="428"/>
      <c r="H6" s="424" t="b">
        <v>0</v>
      </c>
      <c r="I6" s="425"/>
      <c r="J6" s="425"/>
      <c r="K6" s="12"/>
    </row>
    <row r="7" spans="1:11" s="5" customFormat="1" ht="17" customHeight="1" thickBot="1">
      <c r="A7" s="433"/>
      <c r="B7" s="434"/>
      <c r="C7" s="429" t="b">
        <v>0</v>
      </c>
      <c r="D7" s="430"/>
      <c r="E7" s="429" t="b">
        <v>0</v>
      </c>
      <c r="F7" s="432"/>
      <c r="G7" s="430"/>
      <c r="H7" s="426"/>
      <c r="I7" s="427"/>
      <c r="J7" s="427"/>
      <c r="K7" s="13"/>
    </row>
    <row r="8" spans="1:11" s="5" customFormat="1" ht="25.5" customHeight="1" thickBot="1">
      <c r="A8" s="287" t="s">
        <v>80</v>
      </c>
      <c r="B8" s="398"/>
      <c r="C8" s="397" t="s">
        <v>13</v>
      </c>
      <c r="D8" s="401"/>
      <c r="E8" s="401"/>
      <c r="F8" s="401"/>
      <c r="G8" s="401"/>
      <c r="H8" s="401"/>
      <c r="I8" s="401"/>
      <c r="J8" s="401"/>
      <c r="K8" s="413"/>
    </row>
    <row r="9" spans="1:11" s="5" customFormat="1" ht="37.5" customHeight="1" thickBot="1">
      <c r="A9" s="287" t="s">
        <v>132</v>
      </c>
      <c r="B9" s="398"/>
      <c r="C9" s="397" t="s">
        <v>123</v>
      </c>
      <c r="D9" s="398"/>
      <c r="E9" s="40" t="s">
        <v>119</v>
      </c>
      <c r="F9" s="397" t="s">
        <v>22</v>
      </c>
      <c r="G9" s="401"/>
      <c r="H9" s="401"/>
      <c r="I9" s="398"/>
      <c r="J9" s="40" t="s">
        <v>21</v>
      </c>
      <c r="K9" s="41" t="s">
        <v>19</v>
      </c>
    </row>
    <row r="10" spans="1:11" s="5" customFormat="1" ht="45.75" customHeight="1">
      <c r="A10" s="289" t="s">
        <v>121</v>
      </c>
      <c r="B10" s="414"/>
      <c r="C10" s="399" t="s">
        <v>16</v>
      </c>
      <c r="D10" s="400"/>
      <c r="E10" s="14">
        <v>10</v>
      </c>
      <c r="F10" s="410"/>
      <c r="G10" s="411"/>
      <c r="H10" s="411"/>
      <c r="I10" s="412"/>
      <c r="J10" s="25"/>
      <c r="K10" s="37" t="str">
        <f>IF(J10&gt;E10,"Fehler","")</f>
        <v/>
      </c>
    </row>
    <row r="11" spans="1:11" s="5" customFormat="1" ht="45.75" customHeight="1">
      <c r="A11" s="303" t="s">
        <v>15</v>
      </c>
      <c r="B11" s="418"/>
      <c r="C11" s="405" t="s">
        <v>38</v>
      </c>
      <c r="D11" s="406"/>
      <c r="E11" s="15">
        <v>10</v>
      </c>
      <c r="F11" s="402"/>
      <c r="G11" s="403"/>
      <c r="H11" s="403" t="s">
        <v>97</v>
      </c>
      <c r="I11" s="404"/>
      <c r="J11" s="26"/>
      <c r="K11" s="38" t="str">
        <f t="shared" ref="K11:K19" si="0">IF(J11&gt;E11,"Fehler","")</f>
        <v/>
      </c>
    </row>
    <row r="12" spans="1:11" s="5" customFormat="1" ht="45.75" customHeight="1" thickBot="1">
      <c r="A12" s="322"/>
      <c r="B12" s="415"/>
      <c r="C12" s="389" t="s">
        <v>23</v>
      </c>
      <c r="D12" s="390"/>
      <c r="E12" s="16">
        <v>10</v>
      </c>
      <c r="F12" s="394"/>
      <c r="G12" s="395"/>
      <c r="H12" s="395"/>
      <c r="I12" s="396"/>
      <c r="J12" s="27"/>
      <c r="K12" s="39">
        <f>IF(J10&gt;E10,"Fehler",IF(J11&gt;E11,"Fehler",IF(J12&gt;E12,"Fehler",SUM(J10:J12))))</f>
        <v>0</v>
      </c>
    </row>
    <row r="13" spans="1:11" s="5" customFormat="1" ht="45.75" customHeight="1">
      <c r="A13" s="352" t="s">
        <v>70</v>
      </c>
      <c r="B13" s="419"/>
      <c r="C13" s="399" t="s">
        <v>98</v>
      </c>
      <c r="D13" s="400"/>
      <c r="E13" s="17">
        <v>5</v>
      </c>
      <c r="F13" s="407"/>
      <c r="G13" s="408"/>
      <c r="H13" s="408"/>
      <c r="I13" s="409"/>
      <c r="J13" s="28"/>
      <c r="K13" s="37" t="str">
        <f>IF(J13&gt;E13,"Fehler","")</f>
        <v/>
      </c>
    </row>
    <row r="14" spans="1:11" s="5" customFormat="1" ht="45.75" customHeight="1">
      <c r="A14" s="298" t="s">
        <v>129</v>
      </c>
      <c r="B14" s="416"/>
      <c r="C14" s="405" t="s">
        <v>99</v>
      </c>
      <c r="D14" s="406"/>
      <c r="E14" s="15">
        <v>5</v>
      </c>
      <c r="F14" s="402"/>
      <c r="G14" s="403"/>
      <c r="H14" s="403"/>
      <c r="I14" s="404"/>
      <c r="J14" s="26"/>
      <c r="K14" s="38" t="str">
        <f t="shared" si="0"/>
        <v/>
      </c>
    </row>
    <row r="15" spans="1:11" s="5" customFormat="1" ht="45.75" customHeight="1">
      <c r="A15" s="298"/>
      <c r="B15" s="416"/>
      <c r="C15" s="405" t="s">
        <v>100</v>
      </c>
      <c r="D15" s="406"/>
      <c r="E15" s="15">
        <v>5</v>
      </c>
      <c r="F15" s="402"/>
      <c r="G15" s="403"/>
      <c r="H15" s="403"/>
      <c r="I15" s="404"/>
      <c r="J15" s="26"/>
      <c r="K15" s="38" t="str">
        <f t="shared" si="0"/>
        <v/>
      </c>
    </row>
    <row r="16" spans="1:11" s="5" customFormat="1" ht="45.75" customHeight="1" thickBot="1">
      <c r="A16" s="304"/>
      <c r="B16" s="417"/>
      <c r="C16" s="389" t="s">
        <v>101</v>
      </c>
      <c r="D16" s="390"/>
      <c r="E16" s="18">
        <v>5</v>
      </c>
      <c r="F16" s="394"/>
      <c r="G16" s="395"/>
      <c r="H16" s="395"/>
      <c r="I16" s="396"/>
      <c r="J16" s="29"/>
      <c r="K16" s="39">
        <f>IF(J13&gt;E13,"Fehler",IF(J14&gt;E14,"Fehler",IF(J15&gt;E15,"Fehler",IF(J16&gt;E16,"Fehler",SUM(J13:J16)))))</f>
        <v>0</v>
      </c>
    </row>
    <row r="17" spans="1:11" s="5" customFormat="1" ht="45.75" customHeight="1">
      <c r="A17" s="289" t="s">
        <v>24</v>
      </c>
      <c r="B17" s="414"/>
      <c r="C17" s="399" t="s">
        <v>102</v>
      </c>
      <c r="D17" s="400"/>
      <c r="E17" s="17">
        <v>5</v>
      </c>
      <c r="F17" s="407"/>
      <c r="G17" s="408"/>
      <c r="H17" s="408"/>
      <c r="I17" s="409"/>
      <c r="J17" s="28"/>
      <c r="K17" s="37" t="str">
        <f t="shared" si="0"/>
        <v/>
      </c>
    </row>
    <row r="18" spans="1:11" s="5" customFormat="1" ht="45.75" customHeight="1" thickBot="1">
      <c r="A18" s="322" t="s">
        <v>131</v>
      </c>
      <c r="B18" s="415"/>
      <c r="C18" s="389" t="s">
        <v>103</v>
      </c>
      <c r="D18" s="390"/>
      <c r="E18" s="16">
        <v>5</v>
      </c>
      <c r="F18" s="394"/>
      <c r="G18" s="395"/>
      <c r="H18" s="395"/>
      <c r="I18" s="396"/>
      <c r="J18" s="27"/>
      <c r="K18" s="39">
        <f>IF(J17&gt;E17,"Fehler",IF(J18&gt;E18,"Fehler",SUM(J17:J18)))</f>
        <v>0</v>
      </c>
    </row>
    <row r="19" spans="1:11" s="5" customFormat="1" ht="45.75" customHeight="1">
      <c r="A19" s="289" t="s">
        <v>25</v>
      </c>
      <c r="B19" s="414"/>
      <c r="C19" s="399" t="s">
        <v>104</v>
      </c>
      <c r="D19" s="400"/>
      <c r="E19" s="17">
        <v>5</v>
      </c>
      <c r="F19" s="407"/>
      <c r="G19" s="408"/>
      <c r="H19" s="408"/>
      <c r="I19" s="409"/>
      <c r="J19" s="28"/>
      <c r="K19" s="37" t="str">
        <f t="shared" si="0"/>
        <v/>
      </c>
    </row>
    <row r="20" spans="1:11" s="5" customFormat="1" ht="45.75" customHeight="1" thickBot="1">
      <c r="A20" s="322" t="s">
        <v>131</v>
      </c>
      <c r="B20" s="415"/>
      <c r="C20" s="389" t="s">
        <v>105</v>
      </c>
      <c r="D20" s="390"/>
      <c r="E20" s="18">
        <v>5</v>
      </c>
      <c r="F20" s="394"/>
      <c r="G20" s="395"/>
      <c r="H20" s="395"/>
      <c r="I20" s="396"/>
      <c r="J20" s="29"/>
      <c r="K20" s="39">
        <f>IF(J19&gt;E19,"Fehler",IF(J20&gt;E20,"Fehler",SUM(J19:J20)))</f>
        <v>0</v>
      </c>
    </row>
    <row r="21" spans="1:11" s="5" customFormat="1" ht="16.5" customHeight="1" thickBot="1">
      <c r="A21" s="312" t="s">
        <v>26</v>
      </c>
      <c r="B21" s="313"/>
      <c r="C21" s="313"/>
      <c r="D21" s="19" t="s">
        <v>106</v>
      </c>
      <c r="E21" s="319" t="s">
        <v>27</v>
      </c>
      <c r="F21" s="313"/>
      <c r="G21" s="313"/>
      <c r="H21" s="21">
        <f>IF(K12="Fehler","Fehler",IF(K16="Fehler","Fehler",IF(K18="Fehler","Fehler",IF(K20="Fehler","Fehler",SUM(J10:J20)))))</f>
        <v>0</v>
      </c>
      <c r="I21" s="22" t="s">
        <v>29</v>
      </c>
      <c r="J21" s="23" t="s">
        <v>28</v>
      </c>
      <c r="K21" s="24" t="str">
        <f>IF(H21="Fehler","Fehler",IF(SUM(K10:K20)=0,"",ROUND(SUM(((H21/70)*5)+1)*2,0)/2))</f>
        <v/>
      </c>
    </row>
    <row r="22" spans="1:11" s="5" customFormat="1" ht="26.25" customHeight="1">
      <c r="A22" s="32" t="s">
        <v>2</v>
      </c>
      <c r="B22" s="420" t="str">
        <f>IF('2. S. a'!B21:D21="","",'2. S. a'!B21:D21)</f>
        <v/>
      </c>
      <c r="C22" s="420"/>
      <c r="D22" s="420"/>
      <c r="E22" s="57"/>
      <c r="F22" s="58" t="s">
        <v>130</v>
      </c>
      <c r="G22" s="512" t="str">
        <f>IF('2. S. a'!G21:K21="","",'2. S. a'!G21:K21)</f>
        <v/>
      </c>
      <c r="H22" s="513"/>
      <c r="I22" s="513"/>
      <c r="J22" s="513"/>
      <c r="K22" s="513"/>
    </row>
    <row r="23" spans="1:11" s="5" customFormat="1" ht="15" customHeight="1">
      <c r="A23" s="32" t="s">
        <v>71</v>
      </c>
      <c r="B23" s="32"/>
      <c r="C23" s="32"/>
      <c r="D23" s="32"/>
      <c r="E23" s="33"/>
      <c r="F23" s="32" t="s">
        <v>1</v>
      </c>
      <c r="G23" s="32"/>
      <c r="H23" s="32"/>
      <c r="I23" s="32"/>
      <c r="J23" s="33"/>
      <c r="K23" s="33"/>
    </row>
    <row r="24" spans="1:11" s="8" customFormat="1" ht="24.75" customHeight="1">
      <c r="A24" s="30" t="s">
        <v>49</v>
      </c>
      <c r="B24" s="30"/>
      <c r="C24" s="30"/>
      <c r="D24" s="30"/>
      <c r="E24" s="53"/>
      <c r="F24" s="30" t="s">
        <v>0</v>
      </c>
      <c r="G24" s="30"/>
      <c r="H24" s="30"/>
      <c r="I24" s="30"/>
      <c r="J24" s="36"/>
      <c r="K24" s="36"/>
    </row>
    <row r="25" spans="1:11" s="5" customFormat="1" ht="36.75" customHeight="1">
      <c r="A25" s="310" t="s">
        <v>120</v>
      </c>
      <c r="B25" s="310"/>
      <c r="C25" s="310"/>
      <c r="D25" s="310"/>
      <c r="E25" s="310"/>
      <c r="F25" s="310"/>
      <c r="G25" s="310"/>
      <c r="H25" s="310"/>
      <c r="I25" s="310"/>
      <c r="J25" s="310"/>
      <c r="K25" s="310"/>
    </row>
    <row r="26" spans="1:11" s="5" customFormat="1">
      <c r="A26" s="6"/>
      <c r="B26" s="6"/>
      <c r="C26" s="6"/>
      <c r="D26" s="6"/>
      <c r="E26" s="7"/>
      <c r="F26" s="6"/>
      <c r="G26" s="6"/>
      <c r="H26" s="6"/>
      <c r="I26" s="6"/>
      <c r="J26" s="7"/>
      <c r="K26" s="7"/>
    </row>
    <row r="27" spans="1:11" s="5" customFormat="1">
      <c r="A27" s="6"/>
      <c r="B27" s="6"/>
      <c r="C27" s="6"/>
      <c r="D27" s="6"/>
      <c r="E27" s="7"/>
      <c r="F27" s="6"/>
      <c r="G27" s="6"/>
      <c r="H27" s="6"/>
      <c r="I27" s="6"/>
      <c r="J27" s="7"/>
      <c r="K27" s="7"/>
    </row>
    <row r="28" spans="1:11" s="5" customFormat="1">
      <c r="A28" s="6"/>
      <c r="B28" s="6"/>
      <c r="C28" s="6"/>
      <c r="D28" s="6"/>
      <c r="E28" s="7"/>
      <c r="F28" s="6"/>
      <c r="G28" s="6"/>
      <c r="H28" s="6"/>
      <c r="I28" s="6"/>
      <c r="J28" s="7"/>
      <c r="K28" s="7"/>
    </row>
    <row r="29" spans="1:11" s="5" customFormat="1">
      <c r="A29" s="6"/>
      <c r="B29" s="6"/>
      <c r="C29" s="6"/>
      <c r="D29" s="6"/>
      <c r="E29" s="7"/>
      <c r="F29" s="6"/>
      <c r="G29" s="6"/>
      <c r="H29" s="6"/>
      <c r="I29" s="6"/>
      <c r="J29" s="7"/>
      <c r="K29" s="7"/>
    </row>
    <row r="30" spans="1:11" s="5" customFormat="1">
      <c r="A30" s="6"/>
      <c r="B30" s="6"/>
      <c r="C30" s="6"/>
      <c r="D30" s="6"/>
      <c r="E30" s="7"/>
      <c r="F30" s="6"/>
      <c r="G30" s="6"/>
      <c r="H30" s="6"/>
      <c r="I30" s="6"/>
      <c r="J30" s="7"/>
      <c r="K30" s="7"/>
    </row>
    <row r="31" spans="1:11" s="5" customFormat="1">
      <c r="A31" s="6"/>
      <c r="B31" s="6"/>
      <c r="C31" s="6"/>
      <c r="D31" s="6"/>
      <c r="E31" s="7"/>
      <c r="F31" s="6"/>
      <c r="G31" s="6"/>
      <c r="H31" s="6"/>
      <c r="I31" s="6"/>
      <c r="J31" s="7"/>
      <c r="K31" s="7"/>
    </row>
    <row r="32" spans="1:11" s="5" customFormat="1">
      <c r="A32" s="6"/>
      <c r="B32" s="6"/>
      <c r="C32" s="6"/>
      <c r="D32" s="6"/>
      <c r="E32" s="7"/>
      <c r="F32" s="6"/>
      <c r="G32" s="6"/>
      <c r="H32" s="6"/>
      <c r="I32" s="6"/>
      <c r="J32" s="7"/>
      <c r="K32" s="7"/>
    </row>
    <row r="33" spans="1:11" s="5" customFormat="1">
      <c r="A33" s="6"/>
      <c r="B33" s="6"/>
      <c r="C33" s="6"/>
      <c r="D33" s="6"/>
      <c r="E33" s="7"/>
      <c r="F33" s="6"/>
      <c r="G33" s="6"/>
      <c r="H33" s="6"/>
      <c r="I33" s="6"/>
      <c r="J33" s="7"/>
      <c r="K33" s="7"/>
    </row>
    <row r="34" spans="1:11" s="5" customFormat="1">
      <c r="A34" s="6"/>
      <c r="B34" s="6"/>
      <c r="C34" s="6"/>
      <c r="D34" s="6"/>
      <c r="E34" s="7"/>
      <c r="F34" s="6"/>
      <c r="G34" s="6"/>
      <c r="H34" s="6"/>
      <c r="I34" s="6"/>
      <c r="J34" s="7"/>
      <c r="K34" s="7"/>
    </row>
    <row r="35" spans="1:11" s="5" customFormat="1">
      <c r="A35" s="6"/>
      <c r="B35" s="6"/>
      <c r="C35" s="6"/>
      <c r="D35" s="6"/>
      <c r="E35" s="7"/>
      <c r="F35" s="6"/>
      <c r="G35" s="6"/>
      <c r="H35" s="6"/>
      <c r="I35" s="6"/>
      <c r="J35" s="7"/>
      <c r="K35" s="7"/>
    </row>
    <row r="36" spans="1:11" s="5" customFormat="1">
      <c r="A36" s="6"/>
      <c r="B36" s="6"/>
      <c r="C36" s="6"/>
      <c r="D36" s="6"/>
      <c r="E36" s="7"/>
      <c r="F36" s="6"/>
      <c r="G36" s="6"/>
      <c r="H36" s="6"/>
      <c r="I36" s="6"/>
      <c r="J36" s="7"/>
      <c r="K36" s="7"/>
    </row>
    <row r="37" spans="1:11" s="5" customFormat="1">
      <c r="A37" s="6"/>
      <c r="B37" s="6"/>
      <c r="C37" s="6"/>
      <c r="D37" s="6"/>
      <c r="E37" s="7"/>
      <c r="F37" s="6"/>
      <c r="G37" s="6"/>
      <c r="H37" s="6"/>
      <c r="I37" s="6"/>
      <c r="J37" s="7"/>
      <c r="K37" s="7"/>
    </row>
    <row r="38" spans="1:11" s="5" customFormat="1">
      <c r="A38" s="6"/>
      <c r="B38" s="6"/>
      <c r="C38" s="6"/>
      <c r="D38" s="6"/>
      <c r="E38" s="7"/>
      <c r="F38" s="6"/>
      <c r="G38" s="6"/>
      <c r="H38" s="6"/>
      <c r="I38" s="6"/>
      <c r="J38" s="7"/>
      <c r="K38" s="7"/>
    </row>
    <row r="39" spans="1:11" s="5" customFormat="1">
      <c r="A39" s="6"/>
      <c r="B39" s="6"/>
      <c r="C39" s="6"/>
      <c r="D39" s="6"/>
      <c r="E39" s="7"/>
      <c r="F39" s="6"/>
      <c r="G39" s="6"/>
      <c r="H39" s="6"/>
      <c r="I39" s="6"/>
      <c r="J39" s="7"/>
      <c r="K39" s="7"/>
    </row>
    <row r="40" spans="1:11" s="5" customFormat="1">
      <c r="A40" s="6"/>
      <c r="B40" s="6"/>
      <c r="C40" s="6"/>
      <c r="D40" s="6"/>
      <c r="E40" s="7"/>
      <c r="F40" s="6"/>
      <c r="G40" s="6"/>
      <c r="H40" s="6"/>
      <c r="I40" s="6"/>
      <c r="J40" s="7"/>
      <c r="K40" s="7"/>
    </row>
    <row r="41" spans="1:11" s="5" customFormat="1">
      <c r="A41" s="6"/>
      <c r="B41" s="6"/>
      <c r="C41" s="6"/>
      <c r="D41" s="6"/>
      <c r="E41" s="7"/>
      <c r="F41" s="6"/>
      <c r="G41" s="6"/>
      <c r="H41" s="6"/>
      <c r="I41" s="6"/>
      <c r="J41" s="7"/>
      <c r="K41" s="7"/>
    </row>
    <row r="42" spans="1:11" s="5" customFormat="1">
      <c r="A42" s="6"/>
      <c r="B42" s="6"/>
      <c r="C42" s="6"/>
      <c r="D42" s="6"/>
      <c r="E42" s="7"/>
      <c r="F42" s="6"/>
      <c r="G42" s="6"/>
      <c r="H42" s="6"/>
      <c r="I42" s="6"/>
      <c r="J42" s="7"/>
      <c r="K42" s="7"/>
    </row>
    <row r="43" spans="1:11" s="5" customFormat="1">
      <c r="A43" s="6"/>
      <c r="B43" s="6"/>
      <c r="C43" s="6"/>
      <c r="D43" s="6"/>
      <c r="E43" s="7"/>
      <c r="F43" s="6"/>
      <c r="G43" s="6"/>
      <c r="H43" s="6"/>
      <c r="I43" s="6"/>
      <c r="J43" s="7"/>
      <c r="K43" s="7"/>
    </row>
    <row r="44" spans="1:11" s="5" customFormat="1">
      <c r="A44" s="6"/>
      <c r="B44" s="6"/>
      <c r="C44" s="6"/>
      <c r="D44" s="6"/>
      <c r="E44" s="7"/>
      <c r="F44" s="6"/>
      <c r="G44" s="6"/>
      <c r="H44" s="6"/>
      <c r="I44" s="6"/>
      <c r="J44" s="7"/>
      <c r="K44" s="7"/>
    </row>
    <row r="45" spans="1:11" s="5" customFormat="1">
      <c r="A45" s="6"/>
      <c r="B45" s="6"/>
      <c r="C45" s="6"/>
      <c r="D45" s="6"/>
      <c r="E45" s="7"/>
      <c r="F45" s="6"/>
      <c r="G45" s="6"/>
      <c r="H45" s="6"/>
      <c r="I45" s="6"/>
      <c r="J45" s="7"/>
      <c r="K45" s="7"/>
    </row>
    <row r="46" spans="1:11" s="5" customFormat="1">
      <c r="A46" s="6"/>
      <c r="B46" s="6"/>
      <c r="C46" s="6"/>
      <c r="D46" s="6"/>
      <c r="E46" s="7"/>
      <c r="F46" s="6"/>
      <c r="G46" s="6"/>
      <c r="H46" s="6"/>
      <c r="I46" s="6"/>
      <c r="J46" s="7"/>
      <c r="K46" s="7"/>
    </row>
    <row r="47" spans="1:11" s="5" customFormat="1">
      <c r="A47" s="6"/>
      <c r="B47" s="6"/>
      <c r="C47" s="6"/>
      <c r="D47" s="6"/>
      <c r="E47" s="7"/>
      <c r="F47" s="6"/>
      <c r="G47" s="6"/>
      <c r="H47" s="6"/>
      <c r="I47" s="6"/>
      <c r="J47" s="7"/>
      <c r="K47" s="7"/>
    </row>
    <row r="48" spans="1:11" s="5" customFormat="1">
      <c r="A48" s="6"/>
      <c r="B48" s="6"/>
      <c r="C48" s="6"/>
      <c r="D48" s="6"/>
      <c r="E48" s="7"/>
      <c r="F48" s="6"/>
      <c r="G48" s="6"/>
      <c r="H48" s="6"/>
      <c r="I48" s="6"/>
      <c r="J48" s="7"/>
      <c r="K48" s="7"/>
    </row>
    <row r="49" spans="1:11" s="5" customFormat="1">
      <c r="A49" s="6"/>
      <c r="B49" s="6"/>
      <c r="C49" s="6"/>
      <c r="D49" s="6"/>
      <c r="E49" s="7"/>
      <c r="F49" s="6"/>
      <c r="G49" s="6"/>
      <c r="H49" s="6"/>
      <c r="I49" s="6"/>
      <c r="J49" s="7"/>
      <c r="K49" s="7"/>
    </row>
    <row r="50" spans="1:11" s="5" customFormat="1">
      <c r="A50" s="6"/>
      <c r="B50" s="6"/>
      <c r="C50" s="6"/>
      <c r="D50" s="6"/>
      <c r="E50" s="7"/>
      <c r="F50" s="6"/>
      <c r="G50" s="6"/>
      <c r="H50" s="6"/>
      <c r="I50" s="6"/>
      <c r="J50" s="7"/>
      <c r="K50" s="7"/>
    </row>
    <row r="51" spans="1:11" s="5" customFormat="1">
      <c r="A51" s="6"/>
      <c r="B51" s="6"/>
      <c r="C51" s="6"/>
      <c r="D51" s="6"/>
      <c r="E51" s="7"/>
      <c r="F51" s="6"/>
      <c r="G51" s="6"/>
      <c r="H51" s="6"/>
      <c r="I51" s="6"/>
      <c r="J51" s="7"/>
      <c r="K51" s="7"/>
    </row>
    <row r="52" spans="1:11" s="5" customFormat="1">
      <c r="A52" s="6"/>
      <c r="B52" s="6"/>
      <c r="C52" s="6"/>
      <c r="D52" s="6"/>
      <c r="E52" s="7"/>
      <c r="F52" s="6"/>
      <c r="G52" s="6"/>
      <c r="H52" s="6"/>
      <c r="I52" s="6"/>
      <c r="J52" s="7"/>
      <c r="K52" s="7"/>
    </row>
    <row r="53" spans="1:11" s="5" customFormat="1">
      <c r="A53" s="6"/>
      <c r="B53" s="6"/>
      <c r="C53" s="6"/>
      <c r="D53" s="6"/>
      <c r="E53" s="7"/>
      <c r="F53" s="6"/>
      <c r="G53" s="6"/>
      <c r="H53" s="6"/>
      <c r="I53" s="6"/>
      <c r="J53" s="7"/>
      <c r="K53" s="7"/>
    </row>
    <row r="54" spans="1:11" s="5" customFormat="1">
      <c r="E54" s="9"/>
      <c r="J54" s="9"/>
      <c r="K54" s="9"/>
    </row>
    <row r="55" spans="1:11" s="5" customFormat="1">
      <c r="E55" s="9"/>
      <c r="J55" s="9"/>
      <c r="K55" s="9"/>
    </row>
    <row r="56" spans="1:11" s="5" customFormat="1">
      <c r="E56" s="9"/>
      <c r="J56" s="9"/>
      <c r="K56" s="9"/>
    </row>
    <row r="57" spans="1:11" s="5" customFormat="1">
      <c r="E57" s="9"/>
      <c r="J57" s="9"/>
      <c r="K57" s="9"/>
    </row>
    <row r="58" spans="1:11" s="5" customFormat="1">
      <c r="E58" s="9"/>
      <c r="J58" s="9"/>
      <c r="K58" s="9"/>
    </row>
    <row r="59" spans="1:11" s="5" customFormat="1">
      <c r="E59" s="9"/>
      <c r="J59" s="9"/>
      <c r="K59" s="9"/>
    </row>
    <row r="60" spans="1:11" s="5" customFormat="1">
      <c r="E60" s="9"/>
      <c r="J60" s="9"/>
      <c r="K60" s="9"/>
    </row>
    <row r="61" spans="1:11" s="5" customFormat="1">
      <c r="E61" s="9"/>
      <c r="J61" s="9"/>
      <c r="K61" s="9"/>
    </row>
    <row r="62" spans="1:11" s="5" customFormat="1">
      <c r="E62" s="9"/>
      <c r="J62" s="9"/>
      <c r="K62" s="9"/>
    </row>
    <row r="63" spans="1:11" s="5" customFormat="1">
      <c r="E63" s="9"/>
      <c r="J63" s="9"/>
      <c r="K63" s="9"/>
    </row>
    <row r="64" spans="1:11" s="5" customFormat="1">
      <c r="E64" s="9"/>
      <c r="J64" s="9"/>
      <c r="K64" s="9"/>
    </row>
    <row r="65" spans="5:11" s="5" customFormat="1">
      <c r="E65" s="9"/>
      <c r="J65" s="9"/>
      <c r="K65" s="9"/>
    </row>
    <row r="66" spans="5:11" s="5" customFormat="1">
      <c r="E66" s="9"/>
      <c r="J66" s="9"/>
      <c r="K66" s="9"/>
    </row>
  </sheetData>
  <sheetProtection sheet="1" objects="1" scenarios="1" formatCells="0" formatColumns="0" formatRows="0" sort="0" autoFilter="0"/>
  <customSheetViews>
    <customSheetView guid="{0B43FBCB-C830-11DC-8DB8-001B63993140}" showGridLines="0">
      <selection activeCell="C5" sqref="C5:K5"/>
      <pageSetup paperSize="9" scale="92" orientation="portrait"/>
      <headerFooter alignWithMargins="0"/>
    </customSheetView>
  </customSheetViews>
  <mergeCells count="56">
    <mergeCell ref="A17:B17"/>
    <mergeCell ref="A18:B18"/>
    <mergeCell ref="A19:B19"/>
    <mergeCell ref="A3:B3"/>
    <mergeCell ref="A4:B4"/>
    <mergeCell ref="A5:B5"/>
    <mergeCell ref="A11:B12"/>
    <mergeCell ref="A8:B8"/>
    <mergeCell ref="A9:B9"/>
    <mergeCell ref="A10:B10"/>
    <mergeCell ref="A13:B13"/>
    <mergeCell ref="A14:B16"/>
    <mergeCell ref="F14:I14"/>
    <mergeCell ref="C13:D13"/>
    <mergeCell ref="C14:D14"/>
    <mergeCell ref="F15:I15"/>
    <mergeCell ref="C15:D15"/>
    <mergeCell ref="C16:D16"/>
    <mergeCell ref="F16:I16"/>
    <mergeCell ref="F13:I13"/>
    <mergeCell ref="F18:I18"/>
    <mergeCell ref="C2:K2"/>
    <mergeCell ref="C3:K3"/>
    <mergeCell ref="C4:K4"/>
    <mergeCell ref="C17:D17"/>
    <mergeCell ref="C18:D18"/>
    <mergeCell ref="F17:I17"/>
    <mergeCell ref="C8:K8"/>
    <mergeCell ref="C11:D11"/>
    <mergeCell ref="C12:D12"/>
    <mergeCell ref="F12:I12"/>
    <mergeCell ref="C9:D9"/>
    <mergeCell ref="C10:D10"/>
    <mergeCell ref="A25:K25"/>
    <mergeCell ref="A21:C21"/>
    <mergeCell ref="C19:D19"/>
    <mergeCell ref="C20:D20"/>
    <mergeCell ref="F19:I19"/>
    <mergeCell ref="F20:I20"/>
    <mergeCell ref="A20:B20"/>
    <mergeCell ref="E21:G21"/>
    <mergeCell ref="B22:D22"/>
    <mergeCell ref="G22:K22"/>
    <mergeCell ref="F9:I9"/>
    <mergeCell ref="F10:I10"/>
    <mergeCell ref="F11:I11"/>
    <mergeCell ref="A1:K1"/>
    <mergeCell ref="H6:J6"/>
    <mergeCell ref="H7:J7"/>
    <mergeCell ref="C6:D6"/>
    <mergeCell ref="C7:D7"/>
    <mergeCell ref="C5:K5"/>
    <mergeCell ref="A2:B2"/>
    <mergeCell ref="E6:G6"/>
    <mergeCell ref="E7:G7"/>
    <mergeCell ref="A6:B7"/>
  </mergeCells>
  <phoneticPr fontId="6" type="noConversion"/>
  <pageMargins left="0.51181102362204722" right="0.23622047244094491" top="0.51181102362204722" bottom="0.15748031496062992" header="0.19685039370078741" footer="0"/>
  <pageSetup paperSize="9" scale="92" orientation="portrait"/>
  <headerFooter alignWithMargins="0">
    <oddHeader>&amp;L&amp;6Bildungsplan zur Verordnung über die berufliche Grundbildung&amp;R&amp;6Anhang 6a: Anforderungen an die Lerndokumentation</oddHeader>
    <oddFooter>&amp;L&amp;6OdA Wald / CODOC&amp;R&amp;6 1. Ausgabe: 30.04.2007</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52235" r:id="rId3" name="Check Box 11">
              <controlPr defaultSize="0" autoFill="0" autoLine="0" autoPict="0">
                <anchor moveWithCells="1">
                  <from>
                    <xdr:col>2</xdr:col>
                    <xdr:colOff>0</xdr:colOff>
                    <xdr:row>4</xdr:row>
                    <xdr:rowOff>177800</xdr:rowOff>
                  </from>
                  <to>
                    <xdr:col>3</xdr:col>
                    <xdr:colOff>482600</xdr:colOff>
                    <xdr:row>5</xdr:row>
                    <xdr:rowOff>203200</xdr:rowOff>
                  </to>
                </anchor>
              </controlPr>
            </control>
          </mc:Choice>
          <mc:Fallback/>
        </mc:AlternateContent>
        <mc:AlternateContent xmlns:mc="http://schemas.openxmlformats.org/markup-compatibility/2006">
          <mc:Choice Requires="x14">
            <control shapeId="52236" r:id="rId4" name="Check Box 12">
              <controlPr defaultSize="0" autoFill="0" autoLine="0" autoPict="0">
                <anchor moveWithCells="1">
                  <from>
                    <xdr:col>4</xdr:col>
                    <xdr:colOff>0</xdr:colOff>
                    <xdr:row>4</xdr:row>
                    <xdr:rowOff>177800</xdr:rowOff>
                  </from>
                  <to>
                    <xdr:col>6</xdr:col>
                    <xdr:colOff>76200</xdr:colOff>
                    <xdr:row>5</xdr:row>
                    <xdr:rowOff>203200</xdr:rowOff>
                  </to>
                </anchor>
              </controlPr>
            </control>
          </mc:Choice>
          <mc:Fallback/>
        </mc:AlternateContent>
        <mc:AlternateContent xmlns:mc="http://schemas.openxmlformats.org/markup-compatibility/2006">
          <mc:Choice Requires="x14">
            <control shapeId="52237" r:id="rId5" name="Check Box 13">
              <controlPr defaultSize="0" autoFill="0" autoLine="0" autoPict="0">
                <anchor moveWithCells="1">
                  <from>
                    <xdr:col>7</xdr:col>
                    <xdr:colOff>0</xdr:colOff>
                    <xdr:row>4</xdr:row>
                    <xdr:rowOff>177800</xdr:rowOff>
                  </from>
                  <to>
                    <xdr:col>8</xdr:col>
                    <xdr:colOff>749300</xdr:colOff>
                    <xdr:row>5</xdr:row>
                    <xdr:rowOff>203200</xdr:rowOff>
                  </to>
                </anchor>
              </controlPr>
            </control>
          </mc:Choice>
          <mc:Fallback/>
        </mc:AlternateContent>
        <mc:AlternateContent xmlns:mc="http://schemas.openxmlformats.org/markup-compatibility/2006">
          <mc:Choice Requires="x14">
            <control shapeId="52238" r:id="rId6" name="Check Box 14">
              <controlPr defaultSize="0" autoFill="0" autoLine="0" autoPict="0">
                <anchor moveWithCells="1">
                  <from>
                    <xdr:col>4</xdr:col>
                    <xdr:colOff>0</xdr:colOff>
                    <xdr:row>5</xdr:row>
                    <xdr:rowOff>203200</xdr:rowOff>
                  </from>
                  <to>
                    <xdr:col>6</xdr:col>
                    <xdr:colOff>76200</xdr:colOff>
                    <xdr:row>6</xdr:row>
                    <xdr:rowOff>203200</xdr:rowOff>
                  </to>
                </anchor>
              </controlPr>
            </control>
          </mc:Choice>
          <mc:Fallback/>
        </mc:AlternateContent>
        <mc:AlternateContent xmlns:mc="http://schemas.openxmlformats.org/markup-compatibility/2006">
          <mc:Choice Requires="x14">
            <control shapeId="52239" r:id="rId7" name="Check Box 15">
              <controlPr defaultSize="0" autoFill="0" autoLine="0" autoPict="0">
                <anchor moveWithCells="1">
                  <from>
                    <xdr:col>2</xdr:col>
                    <xdr:colOff>0</xdr:colOff>
                    <xdr:row>5</xdr:row>
                    <xdr:rowOff>203200</xdr:rowOff>
                  </from>
                  <to>
                    <xdr:col>3</xdr:col>
                    <xdr:colOff>482600</xdr:colOff>
                    <xdr:row>6</xdr:row>
                    <xdr:rowOff>203200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enableFormatConditionsCalculation="0">
    <tabColor theme="8" tint="0.39997558519241921"/>
  </sheetPr>
  <dimension ref="A1:L36"/>
  <sheetViews>
    <sheetView workbookViewId="0">
      <selection sqref="A1:J1"/>
    </sheetView>
  </sheetViews>
  <sheetFormatPr baseColWidth="10" defaultRowHeight="12" x14ac:dyDescent="0"/>
  <cols>
    <col min="1" max="1" width="4.6640625" customWidth="1"/>
    <col min="2" max="2" width="11.6640625" customWidth="1"/>
    <col min="3" max="3" width="5.6640625" customWidth="1"/>
    <col min="4" max="6" width="8.6640625" customWidth="1"/>
    <col min="7" max="8" width="14.6640625" customWidth="1"/>
    <col min="9" max="9" width="8.6640625" customWidth="1"/>
    <col min="10" max="10" width="28.6640625" customWidth="1"/>
    <col min="11" max="11" width="11.5" hidden="1" customWidth="1"/>
    <col min="12" max="12" width="0.83203125" customWidth="1"/>
  </cols>
  <sheetData>
    <row r="1" spans="1:12" ht="22" thickBot="1">
      <c r="A1" s="493" t="s">
        <v>248</v>
      </c>
      <c r="B1" s="494"/>
      <c r="C1" s="495"/>
      <c r="D1" s="495"/>
      <c r="E1" s="495"/>
      <c r="F1" s="495"/>
      <c r="G1" s="495"/>
      <c r="H1" s="495"/>
      <c r="I1" s="495"/>
      <c r="J1" s="496"/>
    </row>
    <row r="2" spans="1:12" ht="24.75" customHeight="1">
      <c r="A2" s="85" t="s">
        <v>74</v>
      </c>
      <c r="B2" s="86"/>
      <c r="C2" s="497" t="str">
        <f>IF('1. S. a'!C2="","",'1. S. a'!C2:K2)</f>
        <v/>
      </c>
      <c r="D2" s="498"/>
      <c r="E2" s="498"/>
      <c r="F2" s="498"/>
      <c r="G2" s="498"/>
      <c r="H2" s="498"/>
      <c r="I2" s="498"/>
      <c r="J2" s="498"/>
      <c r="K2" s="499"/>
      <c r="L2" s="242"/>
    </row>
    <row r="3" spans="1:12" ht="24.75" customHeight="1">
      <c r="A3" s="87" t="s">
        <v>75</v>
      </c>
      <c r="B3" s="88"/>
      <c r="C3" s="442" t="str">
        <f>IF('1. S. a'!C3="","",'1. S. a'!C3:K3)</f>
        <v/>
      </c>
      <c r="D3" s="443"/>
      <c r="E3" s="443"/>
      <c r="F3" s="443"/>
      <c r="G3" s="443"/>
      <c r="H3" s="443"/>
      <c r="I3" s="443"/>
      <c r="J3" s="443"/>
      <c r="K3" s="444"/>
      <c r="L3" s="242"/>
    </row>
    <row r="4" spans="1:12" ht="24.75" customHeight="1">
      <c r="A4" s="87" t="s">
        <v>76</v>
      </c>
      <c r="B4" s="88"/>
      <c r="C4" s="442" t="str">
        <f>IF('1. S. a'!C4="","",'1. S. a'!C4:K4)</f>
        <v/>
      </c>
      <c r="D4" s="443"/>
      <c r="E4" s="443"/>
      <c r="F4" s="443"/>
      <c r="G4" s="443"/>
      <c r="H4" s="443"/>
      <c r="I4" s="443"/>
      <c r="J4" s="443"/>
      <c r="K4" s="444"/>
      <c r="L4" s="242"/>
    </row>
    <row r="5" spans="1:12" ht="24.75" customHeight="1" thickBot="1">
      <c r="A5" s="500" t="s">
        <v>197</v>
      </c>
      <c r="B5" s="501"/>
      <c r="C5" s="90" t="s">
        <v>198</v>
      </c>
      <c r="D5" s="514" t="str">
        <f>IF('Bildungb. 1. S.'!D5:E5="","",'Bildungb. 1. S.'!D5:E5)</f>
        <v/>
      </c>
      <c r="E5" s="515"/>
      <c r="F5" s="143" t="s">
        <v>199</v>
      </c>
      <c r="G5" s="514" t="str">
        <f>IF('Bildungb. 1. S.'!G5:H5="","",'Bildungb. 1. S.'!G5:H5)</f>
        <v/>
      </c>
      <c r="H5" s="515"/>
      <c r="I5" s="91" t="s">
        <v>156</v>
      </c>
      <c r="J5" s="166" t="str">
        <f>IF('Bildungb. 1. S.'!J5="","",'Bildungb. 1. S.'!J5)</f>
        <v/>
      </c>
    </row>
    <row r="6" spans="1:12" ht="14" thickBot="1">
      <c r="A6" s="92" t="s">
        <v>200</v>
      </c>
      <c r="B6" s="92"/>
      <c r="C6" s="93"/>
      <c r="D6" s="93"/>
      <c r="E6" s="94"/>
      <c r="F6" s="93"/>
      <c r="G6" s="93"/>
      <c r="H6" s="93"/>
      <c r="I6" s="95"/>
      <c r="J6" s="96"/>
    </row>
    <row r="7" spans="1:12">
      <c r="A7" s="489" t="s">
        <v>201</v>
      </c>
      <c r="B7" s="490"/>
      <c r="C7" s="491" t="s">
        <v>202</v>
      </c>
      <c r="D7" s="492"/>
      <c r="E7" s="492"/>
      <c r="F7" s="492"/>
      <c r="G7" s="492"/>
      <c r="H7" s="492"/>
      <c r="I7" s="492"/>
      <c r="J7" s="97" t="s">
        <v>203</v>
      </c>
    </row>
    <row r="8" spans="1:12">
      <c r="A8" s="476" t="s">
        <v>204</v>
      </c>
      <c r="B8" s="477"/>
      <c r="C8" s="478" t="s">
        <v>205</v>
      </c>
      <c r="D8" s="479"/>
      <c r="E8" s="479"/>
      <c r="F8" s="479"/>
      <c r="G8" s="479"/>
      <c r="H8" s="479"/>
      <c r="I8" s="479"/>
      <c r="J8" s="98">
        <v>6</v>
      </c>
    </row>
    <row r="9" spans="1:12">
      <c r="A9" s="476" t="s">
        <v>206</v>
      </c>
      <c r="B9" s="477"/>
      <c r="C9" s="478" t="s">
        <v>207</v>
      </c>
      <c r="D9" s="479"/>
      <c r="E9" s="479"/>
      <c r="F9" s="479"/>
      <c r="G9" s="479"/>
      <c r="H9" s="479"/>
      <c r="I9" s="479"/>
      <c r="J9" s="98">
        <v>5</v>
      </c>
    </row>
    <row r="10" spans="1:12">
      <c r="A10" s="476" t="s">
        <v>208</v>
      </c>
      <c r="B10" s="477"/>
      <c r="C10" s="478" t="s">
        <v>209</v>
      </c>
      <c r="D10" s="479"/>
      <c r="E10" s="479"/>
      <c r="F10" s="479"/>
      <c r="G10" s="479"/>
      <c r="H10" s="479"/>
      <c r="I10" s="479"/>
      <c r="J10" s="99">
        <v>4</v>
      </c>
    </row>
    <row r="11" spans="1:12" ht="13" thickBot="1">
      <c r="A11" s="476" t="s">
        <v>210</v>
      </c>
      <c r="B11" s="477"/>
      <c r="C11" s="480" t="s">
        <v>211</v>
      </c>
      <c r="D11" s="481"/>
      <c r="E11" s="481"/>
      <c r="F11" s="481"/>
      <c r="G11" s="481"/>
      <c r="H11" s="481"/>
      <c r="I11" s="481"/>
      <c r="J11" s="100">
        <v>3</v>
      </c>
    </row>
    <row r="12" spans="1:12" ht="27" customHeight="1" thickBot="1">
      <c r="A12" s="482" t="s">
        <v>212</v>
      </c>
      <c r="B12" s="482"/>
      <c r="C12" s="483"/>
      <c r="D12" s="483"/>
      <c r="E12" s="483"/>
      <c r="F12" s="483"/>
      <c r="G12" s="483"/>
      <c r="H12" s="483"/>
      <c r="I12" s="483"/>
      <c r="J12" s="483"/>
    </row>
    <row r="13" spans="1:12" ht="24">
      <c r="A13" s="484" t="s">
        <v>213</v>
      </c>
      <c r="B13" s="485"/>
      <c r="C13" s="486"/>
      <c r="D13" s="101" t="s">
        <v>214</v>
      </c>
      <c r="E13" s="102" t="s">
        <v>215</v>
      </c>
      <c r="F13" s="103" t="s">
        <v>216</v>
      </c>
      <c r="G13" s="487" t="s">
        <v>217</v>
      </c>
      <c r="H13" s="487"/>
      <c r="I13" s="486"/>
      <c r="J13" s="488"/>
    </row>
    <row r="14" spans="1:12" ht="24.75" customHeight="1">
      <c r="A14" s="462" t="s">
        <v>218</v>
      </c>
      <c r="B14" s="463"/>
      <c r="C14" s="464"/>
      <c r="D14" s="104"/>
      <c r="E14" s="105">
        <v>3</v>
      </c>
      <c r="F14" s="106" t="str">
        <f>IF(D14="","",IF(D14&gt;6,"Fehler",SUM(D14*E14)))</f>
        <v/>
      </c>
      <c r="G14" s="465" t="s">
        <v>140</v>
      </c>
      <c r="H14" s="465"/>
      <c r="I14" s="465"/>
      <c r="J14" s="466"/>
    </row>
    <row r="15" spans="1:12" ht="24.75" customHeight="1">
      <c r="A15" s="462" t="s">
        <v>219</v>
      </c>
      <c r="B15" s="463"/>
      <c r="C15" s="464"/>
      <c r="D15" s="104"/>
      <c r="E15" s="105">
        <v>1</v>
      </c>
      <c r="F15" s="106" t="str">
        <f>IF(D15="","",IF(D15&gt;6,"Fehler",SUM(D15*E15)))</f>
        <v/>
      </c>
      <c r="G15" s="465"/>
      <c r="H15" s="465"/>
      <c r="I15" s="465"/>
      <c r="J15" s="466"/>
    </row>
    <row r="16" spans="1:12" ht="24.75" customHeight="1">
      <c r="A16" s="462" t="s">
        <v>220</v>
      </c>
      <c r="B16" s="463"/>
      <c r="C16" s="464"/>
      <c r="D16" s="104"/>
      <c r="E16" s="105">
        <v>1</v>
      </c>
      <c r="F16" s="106" t="str">
        <f>IF(D16="","",IF(D16&gt;6,"Fehler",SUM(D16*E16)))</f>
        <v/>
      </c>
      <c r="G16" s="465"/>
      <c r="H16" s="465"/>
      <c r="I16" s="465"/>
      <c r="J16" s="466"/>
    </row>
    <row r="17" spans="1:10" ht="24.75" customHeight="1">
      <c r="A17" s="462" t="s">
        <v>221</v>
      </c>
      <c r="B17" s="463"/>
      <c r="C17" s="464"/>
      <c r="D17" s="104"/>
      <c r="E17" s="105">
        <v>1</v>
      </c>
      <c r="F17" s="106" t="str">
        <f>IF(D17="","",IF(D17&gt;6,"Fehler",SUM(D17*E17)))</f>
        <v/>
      </c>
      <c r="G17" s="465"/>
      <c r="H17" s="465"/>
      <c r="I17" s="465"/>
      <c r="J17" s="466"/>
    </row>
    <row r="18" spans="1:10" ht="24.75" customHeight="1" thickBot="1">
      <c r="A18" s="462" t="s">
        <v>222</v>
      </c>
      <c r="B18" s="463"/>
      <c r="C18" s="464"/>
      <c r="D18" s="106" t="str">
        <f>IF('S. 1 -5'!F21="","",'S. 1 -5'!F21)</f>
        <v/>
      </c>
      <c r="E18" s="107">
        <v>3</v>
      </c>
      <c r="F18" s="106" t="str">
        <f>IF(D18="","",IF(D18&gt;6,"Fehler",SUM(D18*E18)))</f>
        <v/>
      </c>
      <c r="G18" s="469"/>
      <c r="H18" s="469"/>
      <c r="I18" s="469"/>
      <c r="J18" s="470"/>
    </row>
    <row r="19" spans="1:10">
      <c r="A19" s="471" t="s">
        <v>223</v>
      </c>
      <c r="B19" s="471"/>
      <c r="C19" s="471"/>
      <c r="D19" s="471"/>
      <c r="E19" s="471"/>
      <c r="F19" s="471"/>
      <c r="G19" s="471"/>
      <c r="H19" s="471"/>
      <c r="I19" s="471"/>
      <c r="J19" s="471"/>
    </row>
    <row r="20" spans="1:10" ht="14" thickBot="1">
      <c r="A20" s="32" t="s">
        <v>224</v>
      </c>
      <c r="B20" s="32"/>
      <c r="C20" s="108"/>
      <c r="D20" s="109"/>
      <c r="E20" s="109"/>
      <c r="F20" s="110"/>
      <c r="G20" s="110"/>
      <c r="H20" s="110"/>
      <c r="I20" s="32"/>
      <c r="J20" s="111"/>
    </row>
    <row r="21" spans="1:10">
      <c r="A21" s="112" t="s">
        <v>225</v>
      </c>
      <c r="B21" s="113"/>
      <c r="C21" s="114"/>
      <c r="D21" s="113"/>
      <c r="E21" s="113"/>
      <c r="F21" s="114"/>
      <c r="G21" s="114"/>
      <c r="H21" s="115"/>
      <c r="I21" s="116" t="s">
        <v>226</v>
      </c>
      <c r="J21" s="117" t="str">
        <f>IF(SUM(F14:F18)=0,"",SUM(F14:F18))</f>
        <v/>
      </c>
    </row>
    <row r="22" spans="1:10">
      <c r="A22" s="118" t="s">
        <v>227</v>
      </c>
      <c r="B22" s="119"/>
      <c r="C22" s="120"/>
      <c r="D22" s="119"/>
      <c r="E22" s="119"/>
      <c r="F22" s="120"/>
      <c r="G22" s="120"/>
      <c r="H22" s="121"/>
      <c r="I22" s="122" t="s">
        <v>226</v>
      </c>
      <c r="J22" s="123" t="str">
        <f>IF(J21="","",SUM(J21/9))</f>
        <v/>
      </c>
    </row>
    <row r="23" spans="1:10" ht="13" thickBot="1">
      <c r="A23" s="124" t="s">
        <v>228</v>
      </c>
      <c r="B23" s="125"/>
      <c r="C23" s="126"/>
      <c r="D23" s="126"/>
      <c r="E23" s="126"/>
      <c r="F23" s="126"/>
      <c r="G23" s="126"/>
      <c r="H23" s="89"/>
      <c r="I23" s="127" t="s">
        <v>226</v>
      </c>
      <c r="J23" s="128" t="str">
        <f>IF(J21="","",ROUND((J22)*2,0)/2)</f>
        <v/>
      </c>
    </row>
    <row r="24" spans="1:10" ht="13">
      <c r="A24" s="472" t="s">
        <v>229</v>
      </c>
      <c r="B24" s="472"/>
      <c r="C24" s="473"/>
      <c r="D24" s="473"/>
      <c r="E24" s="473"/>
      <c r="F24" s="473"/>
      <c r="G24" s="473"/>
      <c r="H24" s="473"/>
      <c r="I24" s="473"/>
      <c r="J24" s="473"/>
    </row>
    <row r="25" spans="1:10" ht="42" customHeight="1">
      <c r="A25" s="445" t="s">
        <v>230</v>
      </c>
      <c r="B25" s="445"/>
      <c r="C25" s="445"/>
      <c r="D25" s="445"/>
      <c r="E25" s="445"/>
      <c r="F25" s="445"/>
      <c r="G25" s="445"/>
      <c r="H25" s="445"/>
      <c r="I25" s="445"/>
      <c r="J25" s="445"/>
    </row>
    <row r="26" spans="1:10" ht="30" customHeight="1">
      <c r="A26" s="34" t="s">
        <v>231</v>
      </c>
      <c r="B26" s="455" t="str">
        <f>IF('2. S. a'!B21:D21="","",'2. S. a'!B21:D21)</f>
        <v/>
      </c>
      <c r="C26" s="455"/>
      <c r="D26" s="455"/>
      <c r="E26" s="455"/>
      <c r="F26" s="35" t="s">
        <v>243</v>
      </c>
      <c r="G26" s="456" t="str">
        <f>IF('2. S. a'!G21:K21="","",'2. S. a'!G21:K21)</f>
        <v/>
      </c>
      <c r="H26" s="457"/>
      <c r="I26" s="457"/>
      <c r="J26" s="457"/>
    </row>
    <row r="27" spans="1:10" ht="30" customHeight="1">
      <c r="A27" s="34" t="s">
        <v>232</v>
      </c>
      <c r="B27" s="34"/>
      <c r="C27" s="34"/>
      <c r="D27" s="34"/>
      <c r="E27" s="129"/>
      <c r="F27" s="34"/>
      <c r="G27" s="474"/>
      <c r="H27" s="475"/>
      <c r="I27" s="475"/>
      <c r="J27" s="475"/>
    </row>
    <row r="28" spans="1:10" ht="30" customHeight="1">
      <c r="A28" s="34" t="s">
        <v>233</v>
      </c>
      <c r="B28" s="34"/>
      <c r="C28" s="130"/>
      <c r="D28" s="130"/>
      <c r="E28" s="131"/>
      <c r="F28" s="130"/>
      <c r="G28" s="460"/>
      <c r="H28" s="461"/>
      <c r="I28" s="461"/>
      <c r="J28" s="461"/>
    </row>
    <row r="29" spans="1:10" ht="30" customHeight="1">
      <c r="A29" s="458" t="s">
        <v>249</v>
      </c>
      <c r="B29" s="458"/>
      <c r="C29" s="459"/>
      <c r="D29" s="459"/>
      <c r="E29" s="459"/>
      <c r="F29" s="459"/>
      <c r="G29" s="460"/>
      <c r="H29" s="461"/>
      <c r="I29" s="461"/>
      <c r="J29" s="461"/>
    </row>
    <row r="30" spans="1:10" ht="27.75" customHeight="1">
      <c r="A30" s="132" t="s">
        <v>234</v>
      </c>
      <c r="B30" s="132"/>
      <c r="C30" s="133"/>
      <c r="D30" s="132"/>
      <c r="E30" s="132"/>
      <c r="F30" s="133"/>
      <c r="G30" s="134"/>
      <c r="H30" s="134"/>
      <c r="I30" s="132"/>
      <c r="J30" s="135"/>
    </row>
    <row r="31" spans="1:10" ht="62.25" customHeight="1" thickBot="1">
      <c r="A31" s="445" t="s">
        <v>235</v>
      </c>
      <c r="B31" s="445"/>
      <c r="C31" s="445"/>
      <c r="D31" s="445"/>
      <c r="E31" s="446"/>
      <c r="F31" s="446"/>
      <c r="G31" s="446"/>
      <c r="H31" s="446"/>
      <c r="I31" s="446"/>
      <c r="J31" s="446"/>
    </row>
    <row r="32" spans="1:10" ht="28.5" customHeight="1">
      <c r="A32" s="447" t="s">
        <v>236</v>
      </c>
      <c r="B32" s="448"/>
      <c r="C32" s="449"/>
      <c r="D32" s="450" t="s">
        <v>237</v>
      </c>
      <c r="E32" s="451"/>
      <c r="F32" s="451"/>
      <c r="G32" s="451"/>
      <c r="H32" s="451"/>
      <c r="I32" s="451"/>
      <c r="J32" s="452"/>
    </row>
    <row r="33" spans="1:10">
      <c r="A33" s="247" t="s">
        <v>256</v>
      </c>
      <c r="B33" s="244"/>
      <c r="C33" s="244"/>
      <c r="D33" s="440" t="s">
        <v>238</v>
      </c>
      <c r="E33" s="441"/>
      <c r="F33" s="136" t="s">
        <v>250</v>
      </c>
      <c r="G33" s="145"/>
      <c r="H33" s="467" t="s">
        <v>239</v>
      </c>
      <c r="I33" s="468"/>
      <c r="J33" s="137" t="s">
        <v>246</v>
      </c>
    </row>
    <row r="34" spans="1:10">
      <c r="A34" s="243" t="s">
        <v>259</v>
      </c>
      <c r="B34" s="244"/>
      <c r="C34" s="244"/>
      <c r="D34" s="440" t="s">
        <v>240</v>
      </c>
      <c r="E34" s="441"/>
      <c r="F34" s="136" t="s">
        <v>250</v>
      </c>
      <c r="G34" s="145"/>
      <c r="H34" s="453" t="s">
        <v>241</v>
      </c>
      <c r="I34" s="454"/>
      <c r="J34" s="137" t="s">
        <v>246</v>
      </c>
    </row>
    <row r="35" spans="1:10">
      <c r="A35" s="243" t="s">
        <v>257</v>
      </c>
      <c r="B35" s="244"/>
      <c r="C35" s="244"/>
      <c r="D35" s="440" t="s">
        <v>242</v>
      </c>
      <c r="E35" s="441"/>
      <c r="F35" s="136" t="s">
        <v>245</v>
      </c>
      <c r="G35" s="145"/>
      <c r="H35" s="146"/>
      <c r="I35" s="146"/>
      <c r="J35" s="147"/>
    </row>
    <row r="36" spans="1:10" ht="13" thickBot="1">
      <c r="A36" s="245" t="s">
        <v>258</v>
      </c>
      <c r="B36" s="246"/>
      <c r="C36" s="246"/>
      <c r="D36" s="138"/>
      <c r="E36" s="139"/>
      <c r="F36" s="140"/>
      <c r="G36" s="141"/>
      <c r="H36" s="139"/>
      <c r="I36" s="139"/>
      <c r="J36" s="142"/>
    </row>
  </sheetData>
  <mergeCells count="47">
    <mergeCell ref="A1:J1"/>
    <mergeCell ref="A5:B5"/>
    <mergeCell ref="D5:E5"/>
    <mergeCell ref="G5:H5"/>
    <mergeCell ref="A10:B10"/>
    <mergeCell ref="C10:I10"/>
    <mergeCell ref="A7:B7"/>
    <mergeCell ref="C7:I7"/>
    <mergeCell ref="A14:C14"/>
    <mergeCell ref="G14:J14"/>
    <mergeCell ref="A8:B8"/>
    <mergeCell ref="C8:I8"/>
    <mergeCell ref="A9:B9"/>
    <mergeCell ref="C9:I9"/>
    <mergeCell ref="A13:C13"/>
    <mergeCell ref="G13:J13"/>
    <mergeCell ref="A11:B11"/>
    <mergeCell ref="C11:I11"/>
    <mergeCell ref="A12:J12"/>
    <mergeCell ref="A25:J25"/>
    <mergeCell ref="B26:E26"/>
    <mergeCell ref="A15:C15"/>
    <mergeCell ref="G15:J15"/>
    <mergeCell ref="A16:C16"/>
    <mergeCell ref="G16:J16"/>
    <mergeCell ref="A17:C17"/>
    <mergeCell ref="G17:J17"/>
    <mergeCell ref="A18:C18"/>
    <mergeCell ref="G18:J18"/>
    <mergeCell ref="A19:J19"/>
    <mergeCell ref="A24:J24"/>
    <mergeCell ref="D35:E35"/>
    <mergeCell ref="C2:K2"/>
    <mergeCell ref="C3:K3"/>
    <mergeCell ref="C4:K4"/>
    <mergeCell ref="A31:J31"/>
    <mergeCell ref="A32:C32"/>
    <mergeCell ref="D32:J32"/>
    <mergeCell ref="D33:E33"/>
    <mergeCell ref="A29:F29"/>
    <mergeCell ref="G29:J29"/>
    <mergeCell ref="G26:J26"/>
    <mergeCell ref="H33:I33"/>
    <mergeCell ref="G27:J27"/>
    <mergeCell ref="G28:J28"/>
    <mergeCell ref="D34:E34"/>
    <mergeCell ref="H34:I34"/>
  </mergeCells>
  <phoneticPr fontId="13" type="noConversion"/>
  <pageMargins left="0.78740157499999996" right="0.78740157499999996" top="0.984251969" bottom="0.984251969" header="0.4921259845" footer="0.4921259845"/>
  <pageSetup paperSize="9" scale="75" orientation="portrait"/>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enableFormatConditionsCalculation="0">
    <tabColor theme="7" tint="0.39997558519241921"/>
  </sheetPr>
  <dimension ref="A1:K65"/>
  <sheetViews>
    <sheetView showGridLines="0" workbookViewId="0">
      <selection sqref="A1:K1"/>
    </sheetView>
  </sheetViews>
  <sheetFormatPr baseColWidth="10" defaultColWidth="11.5" defaultRowHeight="12" x14ac:dyDescent="0"/>
  <cols>
    <col min="1" max="1" width="5.6640625" style="10" customWidth="1"/>
    <col min="2" max="2" width="11.6640625" style="10" customWidth="1"/>
    <col min="3" max="4" width="10.6640625" style="10" customWidth="1"/>
    <col min="5" max="5" width="9.33203125" style="11" customWidth="1"/>
    <col min="6" max="6" width="7.5" style="10" customWidth="1"/>
    <col min="7" max="7" width="8.1640625" style="10" customWidth="1"/>
    <col min="8" max="8" width="7.6640625" style="10" customWidth="1"/>
    <col min="9" max="9" width="11.1640625" style="10" customWidth="1"/>
    <col min="10" max="10" width="8.1640625" style="11" customWidth="1"/>
    <col min="11" max="11" width="6.6640625" style="11" customWidth="1"/>
    <col min="12" max="16384" width="11.5" style="10"/>
  </cols>
  <sheetData>
    <row r="1" spans="1:11" s="4" customFormat="1" ht="28.5" customHeight="1" thickBot="1">
      <c r="A1" s="323" t="s">
        <v>147</v>
      </c>
      <c r="B1" s="324"/>
      <c r="C1" s="325"/>
      <c r="D1" s="325"/>
      <c r="E1" s="325"/>
      <c r="F1" s="325"/>
      <c r="G1" s="325"/>
      <c r="H1" s="325"/>
      <c r="I1" s="325"/>
      <c r="J1" s="325"/>
      <c r="K1" s="326"/>
    </row>
    <row r="2" spans="1:11" s="5" customFormat="1" ht="20" customHeight="1">
      <c r="A2" s="340" t="s">
        <v>74</v>
      </c>
      <c r="B2" s="341"/>
      <c r="C2" s="505" t="str">
        <f>IF('1. S. a'!C2:K2="","",'1. S. a'!C2:K2)</f>
        <v/>
      </c>
      <c r="D2" s="506"/>
      <c r="E2" s="506"/>
      <c r="F2" s="506"/>
      <c r="G2" s="506"/>
      <c r="H2" s="506"/>
      <c r="I2" s="506"/>
      <c r="J2" s="506"/>
      <c r="K2" s="507"/>
    </row>
    <row r="3" spans="1:11" s="5" customFormat="1" ht="20" customHeight="1">
      <c r="A3" s="333" t="s">
        <v>75</v>
      </c>
      <c r="B3" s="334"/>
      <c r="C3" s="437" t="str">
        <f>IF('1. S. a'!C3:K3="","",'1. S. a'!C3:K3)</f>
        <v/>
      </c>
      <c r="D3" s="508"/>
      <c r="E3" s="508"/>
      <c r="F3" s="508"/>
      <c r="G3" s="508"/>
      <c r="H3" s="508"/>
      <c r="I3" s="508"/>
      <c r="J3" s="508"/>
      <c r="K3" s="509"/>
    </row>
    <row r="4" spans="1:11" s="5" customFormat="1" ht="20" customHeight="1">
      <c r="A4" s="333" t="s">
        <v>76</v>
      </c>
      <c r="B4" s="334"/>
      <c r="C4" s="437" t="str">
        <f>IF('1. S. a'!C4:K4="","",'1. S. a'!C4:K4)</f>
        <v/>
      </c>
      <c r="D4" s="508"/>
      <c r="E4" s="508"/>
      <c r="F4" s="508"/>
      <c r="G4" s="508"/>
      <c r="H4" s="508"/>
      <c r="I4" s="508"/>
      <c r="J4" s="508"/>
      <c r="K4" s="509"/>
    </row>
    <row r="5" spans="1:11" s="5" customFormat="1" ht="20" customHeight="1" thickBot="1">
      <c r="A5" s="335" t="s">
        <v>77</v>
      </c>
      <c r="B5" s="336"/>
      <c r="C5" s="362"/>
      <c r="D5" s="510"/>
      <c r="E5" s="510"/>
      <c r="F5" s="510"/>
      <c r="G5" s="510"/>
      <c r="H5" s="510"/>
      <c r="I5" s="510"/>
      <c r="J5" s="510"/>
      <c r="K5" s="511"/>
    </row>
    <row r="6" spans="1:11" s="5" customFormat="1" ht="20" customHeight="1" thickBot="1">
      <c r="A6" s="289" t="s">
        <v>79</v>
      </c>
      <c r="B6" s="290"/>
      <c r="C6" s="342" t="s">
        <v>20</v>
      </c>
      <c r="D6" s="343"/>
      <c r="E6" s="370"/>
      <c r="F6" s="370"/>
      <c r="G6" s="370"/>
      <c r="H6" s="370"/>
      <c r="I6" s="370"/>
      <c r="J6" s="370"/>
      <c r="K6" s="371"/>
    </row>
    <row r="7" spans="1:11" s="5" customFormat="1" ht="25.5" customHeight="1" thickBot="1">
      <c r="A7" s="287" t="s">
        <v>80</v>
      </c>
      <c r="B7" s="288"/>
      <c r="C7" s="295" t="s">
        <v>13</v>
      </c>
      <c r="D7" s="295"/>
      <c r="E7" s="295"/>
      <c r="F7" s="295"/>
      <c r="G7" s="295"/>
      <c r="H7" s="295"/>
      <c r="I7" s="295"/>
      <c r="J7" s="295"/>
      <c r="K7" s="306"/>
    </row>
    <row r="8" spans="1:11" s="5" customFormat="1" ht="37.5" customHeight="1" thickBot="1">
      <c r="A8" s="287" t="s">
        <v>132</v>
      </c>
      <c r="B8" s="288"/>
      <c r="C8" s="295" t="s">
        <v>123</v>
      </c>
      <c r="D8" s="295"/>
      <c r="E8" s="40" t="s">
        <v>119</v>
      </c>
      <c r="F8" s="295" t="s">
        <v>22</v>
      </c>
      <c r="G8" s="295"/>
      <c r="H8" s="309"/>
      <c r="I8" s="309"/>
      <c r="J8" s="40" t="s">
        <v>21</v>
      </c>
      <c r="K8" s="41" t="s">
        <v>19</v>
      </c>
    </row>
    <row r="9" spans="1:11" s="5" customFormat="1" ht="45.75" customHeight="1">
      <c r="A9" s="289" t="s">
        <v>122</v>
      </c>
      <c r="B9" s="290"/>
      <c r="C9" s="307" t="s">
        <v>16</v>
      </c>
      <c r="D9" s="307"/>
      <c r="E9" s="14">
        <v>10</v>
      </c>
      <c r="F9" s="367"/>
      <c r="G9" s="367"/>
      <c r="H9" s="367"/>
      <c r="I9" s="367"/>
      <c r="J9" s="25"/>
      <c r="K9" s="37" t="str">
        <f>IF(J9&gt;E9,"Fehler","")</f>
        <v/>
      </c>
    </row>
    <row r="10" spans="1:11" s="5" customFormat="1" ht="45.75" customHeight="1">
      <c r="A10" s="303" t="s">
        <v>15</v>
      </c>
      <c r="B10" s="299"/>
      <c r="C10" s="296" t="s">
        <v>38</v>
      </c>
      <c r="D10" s="296"/>
      <c r="E10" s="15">
        <v>10</v>
      </c>
      <c r="F10" s="368"/>
      <c r="G10" s="368"/>
      <c r="H10" s="369" t="s">
        <v>97</v>
      </c>
      <c r="I10" s="369"/>
      <c r="J10" s="26"/>
      <c r="K10" s="38" t="str">
        <f t="shared" ref="K10:K18" si="0">IF(J10&gt;E10,"Fehler","")</f>
        <v/>
      </c>
    </row>
    <row r="11" spans="1:11" s="5" customFormat="1" ht="45.75" customHeight="1" thickBot="1">
      <c r="A11" s="304"/>
      <c r="B11" s="302"/>
      <c r="C11" s="308" t="s">
        <v>23</v>
      </c>
      <c r="D11" s="308"/>
      <c r="E11" s="16">
        <v>10</v>
      </c>
      <c r="F11" s="365"/>
      <c r="G11" s="365"/>
      <c r="H11" s="366"/>
      <c r="I11" s="366"/>
      <c r="J11" s="27"/>
      <c r="K11" s="39">
        <f>IF(J9&gt;E9,"Fehler",IF(J10&gt;E10,"Fehler",IF(J11&gt;E11,"Fehler",SUM(J9:J11))))</f>
        <v>0</v>
      </c>
    </row>
    <row r="12" spans="1:11" s="5" customFormat="1" ht="45.75" customHeight="1">
      <c r="A12" s="352" t="s">
        <v>70</v>
      </c>
      <c r="B12" s="353"/>
      <c r="C12" s="305" t="s">
        <v>98</v>
      </c>
      <c r="D12" s="305"/>
      <c r="E12" s="17">
        <v>5</v>
      </c>
      <c r="F12" s="379"/>
      <c r="G12" s="379"/>
      <c r="H12" s="383"/>
      <c r="I12" s="383"/>
      <c r="J12" s="28"/>
      <c r="K12" s="37" t="str">
        <f>IF(J12&gt;E12,"Fehler","")</f>
        <v/>
      </c>
    </row>
    <row r="13" spans="1:11" s="5" customFormat="1" ht="45.75" customHeight="1">
      <c r="A13" s="298" t="s">
        <v>129</v>
      </c>
      <c r="B13" s="299"/>
      <c r="C13" s="296" t="s">
        <v>99</v>
      </c>
      <c r="D13" s="296"/>
      <c r="E13" s="15">
        <v>5</v>
      </c>
      <c r="F13" s="368"/>
      <c r="G13" s="368"/>
      <c r="H13" s="369"/>
      <c r="I13" s="369"/>
      <c r="J13" s="26"/>
      <c r="K13" s="38" t="str">
        <f t="shared" si="0"/>
        <v/>
      </c>
    </row>
    <row r="14" spans="1:11" s="5" customFormat="1" ht="45.75" customHeight="1">
      <c r="A14" s="300"/>
      <c r="B14" s="299"/>
      <c r="C14" s="296" t="s">
        <v>100</v>
      </c>
      <c r="D14" s="296"/>
      <c r="E14" s="15">
        <v>5</v>
      </c>
      <c r="F14" s="368"/>
      <c r="G14" s="368"/>
      <c r="H14" s="369"/>
      <c r="I14" s="369"/>
      <c r="J14" s="26"/>
      <c r="K14" s="38" t="str">
        <f t="shared" si="0"/>
        <v/>
      </c>
    </row>
    <row r="15" spans="1:11" s="5" customFormat="1" ht="45.75" customHeight="1" thickBot="1">
      <c r="A15" s="301"/>
      <c r="B15" s="302"/>
      <c r="C15" s="297" t="s">
        <v>101</v>
      </c>
      <c r="D15" s="297"/>
      <c r="E15" s="18">
        <v>5</v>
      </c>
      <c r="F15" s="380"/>
      <c r="G15" s="380"/>
      <c r="H15" s="388"/>
      <c r="I15" s="388"/>
      <c r="J15" s="29"/>
      <c r="K15" s="39">
        <f>IF(J12&gt;E12,"Fehler",IF(J13&gt;E13,"Fehler",IF(J14&gt;E14,"Fehler",IF(J15&gt;E15,"Fehler",SUM(J12:J15)))))</f>
        <v>0</v>
      </c>
    </row>
    <row r="16" spans="1:11" s="5" customFormat="1" ht="45.75" customHeight="1">
      <c r="A16" s="289" t="s">
        <v>24</v>
      </c>
      <c r="B16" s="290"/>
      <c r="C16" s="305" t="s">
        <v>102</v>
      </c>
      <c r="D16" s="305"/>
      <c r="E16" s="17">
        <v>5</v>
      </c>
      <c r="F16" s="384"/>
      <c r="G16" s="385"/>
      <c r="H16" s="386"/>
      <c r="I16" s="387"/>
      <c r="J16" s="28"/>
      <c r="K16" s="37" t="str">
        <f t="shared" si="0"/>
        <v/>
      </c>
    </row>
    <row r="17" spans="1:11" s="5" customFormat="1" ht="45.75" customHeight="1" thickBot="1">
      <c r="A17" s="322" t="s">
        <v>131</v>
      </c>
      <c r="B17" s="302"/>
      <c r="C17" s="308" t="s">
        <v>103</v>
      </c>
      <c r="D17" s="308"/>
      <c r="E17" s="16">
        <v>5</v>
      </c>
      <c r="F17" s="375"/>
      <c r="G17" s="376"/>
      <c r="H17" s="377"/>
      <c r="I17" s="378"/>
      <c r="J17" s="27"/>
      <c r="K17" s="39">
        <f>IF(J16&gt;E16,"Fehler",IF(J17&gt;E17,"Fehler",SUM(J16:J17)))</f>
        <v>0</v>
      </c>
    </row>
    <row r="18" spans="1:11" s="5" customFormat="1" ht="45.75" customHeight="1">
      <c r="A18" s="289" t="s">
        <v>25</v>
      </c>
      <c r="B18" s="290"/>
      <c r="C18" s="305" t="s">
        <v>104</v>
      </c>
      <c r="D18" s="305"/>
      <c r="E18" s="17">
        <v>5</v>
      </c>
      <c r="F18" s="379"/>
      <c r="G18" s="379"/>
      <c r="H18" s="379"/>
      <c r="I18" s="379"/>
      <c r="J18" s="28"/>
      <c r="K18" s="37" t="str">
        <f t="shared" si="0"/>
        <v/>
      </c>
    </row>
    <row r="19" spans="1:11" s="5" customFormat="1" ht="45.75" customHeight="1" thickBot="1">
      <c r="A19" s="322" t="s">
        <v>131</v>
      </c>
      <c r="B19" s="302"/>
      <c r="C19" s="297" t="s">
        <v>105</v>
      </c>
      <c r="D19" s="297"/>
      <c r="E19" s="18">
        <v>5</v>
      </c>
      <c r="F19" s="380"/>
      <c r="G19" s="380"/>
      <c r="H19" s="380"/>
      <c r="I19" s="380"/>
      <c r="J19" s="29"/>
      <c r="K19" s="39">
        <f>IF(J18&gt;E18,"Fehler",IF(J19&gt;E19,"Fehler",SUM(J18:J19)))</f>
        <v>0</v>
      </c>
    </row>
    <row r="20" spans="1:11" s="5" customFormat="1" ht="16.5" customHeight="1" thickBot="1">
      <c r="A20" s="312" t="s">
        <v>26</v>
      </c>
      <c r="B20" s="313"/>
      <c r="C20" s="314"/>
      <c r="D20" s="19" t="s">
        <v>106</v>
      </c>
      <c r="E20" s="319" t="s">
        <v>27</v>
      </c>
      <c r="F20" s="320"/>
      <c r="G20" s="320"/>
      <c r="H20" s="21">
        <f>IF(K11="Fehler","Fehler",IF(K15="Fehler","Fehler",IF(K17="Fehler","Fehler",IF(K19="Fehler","Fehler",SUM(J9:J19)))))</f>
        <v>0</v>
      </c>
      <c r="I20" s="22" t="s">
        <v>29</v>
      </c>
      <c r="J20" s="23" t="s">
        <v>28</v>
      </c>
      <c r="K20" s="24" t="str">
        <f>IF(H20="Fehler","Fehler",IF(SUM(K9:K19)=0,"",ROUND(SUM(((H20/70)*5)+1)*2,0)/2))</f>
        <v/>
      </c>
    </row>
    <row r="21" spans="1:11" s="5" customFormat="1" ht="23.25" customHeight="1">
      <c r="A21" s="32" t="s">
        <v>2</v>
      </c>
      <c r="B21" s="382"/>
      <c r="C21" s="382"/>
      <c r="D21" s="382"/>
      <c r="E21" s="57"/>
      <c r="F21" s="58" t="s">
        <v>130</v>
      </c>
      <c r="G21" s="381"/>
      <c r="H21" s="381"/>
      <c r="I21" s="381"/>
      <c r="J21" s="381"/>
      <c r="K21" s="381"/>
    </row>
    <row r="22" spans="1:11" s="5" customFormat="1" ht="15" customHeight="1">
      <c r="A22" s="32" t="s">
        <v>71</v>
      </c>
      <c r="B22" s="32"/>
      <c r="C22" s="32"/>
      <c r="D22" s="32"/>
      <c r="E22" s="33"/>
      <c r="F22" s="32" t="s">
        <v>1</v>
      </c>
      <c r="G22" s="32"/>
      <c r="H22" s="32"/>
      <c r="I22" s="32"/>
      <c r="J22" s="33"/>
      <c r="K22" s="33"/>
    </row>
    <row r="23" spans="1:11" s="8" customFormat="1" ht="24.75" customHeight="1">
      <c r="A23" s="30" t="s">
        <v>49</v>
      </c>
      <c r="B23" s="30"/>
      <c r="C23" s="30"/>
      <c r="D23" s="30"/>
      <c r="E23" s="53"/>
      <c r="F23" s="30" t="s">
        <v>0</v>
      </c>
      <c r="G23" s="30"/>
      <c r="H23" s="30"/>
      <c r="I23" s="30"/>
      <c r="J23" s="36"/>
      <c r="K23" s="36"/>
    </row>
    <row r="24" spans="1:11" s="5" customFormat="1" ht="36.75" customHeight="1">
      <c r="A24" s="310" t="s">
        <v>120</v>
      </c>
      <c r="B24" s="310"/>
      <c r="C24" s="311"/>
      <c r="D24" s="311"/>
      <c r="E24" s="311"/>
      <c r="F24" s="311"/>
      <c r="G24" s="311"/>
      <c r="H24" s="311"/>
      <c r="I24" s="311"/>
      <c r="J24" s="311"/>
      <c r="K24" s="311"/>
    </row>
    <row r="25" spans="1:11" s="5" customFormat="1">
      <c r="A25" s="6"/>
      <c r="B25" s="6"/>
      <c r="C25" s="6"/>
      <c r="D25" s="6"/>
      <c r="E25" s="7"/>
      <c r="F25" s="6"/>
      <c r="G25" s="6"/>
      <c r="H25" s="6"/>
      <c r="I25" s="6"/>
      <c r="J25" s="7"/>
      <c r="K25" s="7"/>
    </row>
    <row r="26" spans="1:11" s="5" customFormat="1">
      <c r="A26" s="6"/>
      <c r="B26" s="6"/>
      <c r="C26" s="6"/>
      <c r="D26" s="6"/>
      <c r="E26" s="7"/>
      <c r="F26" s="6"/>
      <c r="G26" s="6"/>
      <c r="H26" s="6"/>
      <c r="I26" s="6"/>
      <c r="J26" s="7"/>
      <c r="K26" s="7"/>
    </row>
    <row r="27" spans="1:11" s="5" customFormat="1">
      <c r="A27" s="6"/>
      <c r="B27" s="6"/>
      <c r="C27" s="6"/>
      <c r="D27" s="6"/>
      <c r="E27" s="7"/>
      <c r="F27" s="6"/>
      <c r="G27" s="6"/>
      <c r="H27" s="6"/>
      <c r="I27" s="6"/>
      <c r="J27" s="7"/>
      <c r="K27" s="7"/>
    </row>
    <row r="28" spans="1:11" s="5" customFormat="1">
      <c r="A28" s="6"/>
      <c r="B28" s="6"/>
      <c r="C28" s="6"/>
      <c r="D28" s="6"/>
      <c r="E28" s="7"/>
      <c r="F28" s="6"/>
      <c r="G28" s="6"/>
      <c r="H28" s="6"/>
      <c r="I28" s="6"/>
      <c r="J28" s="7"/>
      <c r="K28" s="7"/>
    </row>
    <row r="29" spans="1:11" s="5" customFormat="1">
      <c r="A29" s="6"/>
      <c r="B29" s="6"/>
      <c r="C29" s="6"/>
      <c r="D29" s="6"/>
      <c r="E29" s="7"/>
      <c r="F29" s="6"/>
      <c r="G29" s="6"/>
      <c r="H29" s="6"/>
      <c r="I29" s="6"/>
      <c r="J29" s="7"/>
      <c r="K29" s="7"/>
    </row>
    <row r="30" spans="1:11" s="5" customFormat="1">
      <c r="A30" s="6"/>
      <c r="B30" s="6"/>
      <c r="C30" s="6"/>
      <c r="D30" s="6"/>
      <c r="E30" s="7"/>
      <c r="F30" s="6"/>
      <c r="G30" s="6"/>
      <c r="H30" s="6"/>
      <c r="I30" s="6"/>
      <c r="J30" s="7"/>
      <c r="K30" s="7"/>
    </row>
    <row r="31" spans="1:11" s="5" customFormat="1">
      <c r="A31" s="6"/>
      <c r="B31" s="6"/>
      <c r="C31" s="6"/>
      <c r="D31" s="6"/>
      <c r="E31" s="7"/>
      <c r="F31" s="6"/>
      <c r="G31" s="6"/>
      <c r="H31" s="6"/>
      <c r="I31" s="6"/>
      <c r="J31" s="7"/>
      <c r="K31" s="7"/>
    </row>
    <row r="32" spans="1:11" s="5" customFormat="1">
      <c r="A32" s="6"/>
      <c r="B32" s="6"/>
      <c r="C32" s="6"/>
      <c r="D32" s="6"/>
      <c r="E32" s="7"/>
      <c r="F32" s="6"/>
      <c r="G32" s="6"/>
      <c r="H32" s="6"/>
      <c r="I32" s="6"/>
      <c r="J32" s="7"/>
      <c r="K32" s="7"/>
    </row>
    <row r="33" spans="1:11" s="5" customFormat="1">
      <c r="A33" s="6"/>
      <c r="B33" s="6"/>
      <c r="C33" s="6"/>
      <c r="D33" s="6"/>
      <c r="E33" s="7"/>
      <c r="F33" s="6"/>
      <c r="G33" s="6"/>
      <c r="H33" s="6"/>
      <c r="I33" s="6"/>
      <c r="J33" s="7"/>
      <c r="K33" s="7"/>
    </row>
    <row r="34" spans="1:11" s="5" customFormat="1">
      <c r="A34" s="6"/>
      <c r="B34" s="6"/>
      <c r="C34" s="6"/>
      <c r="D34" s="6"/>
      <c r="E34" s="7"/>
      <c r="F34" s="6"/>
      <c r="G34" s="6"/>
      <c r="H34" s="6"/>
      <c r="I34" s="6"/>
      <c r="J34" s="7"/>
      <c r="K34" s="7"/>
    </row>
    <row r="35" spans="1:11" s="5" customFormat="1">
      <c r="A35" s="6"/>
      <c r="B35" s="6"/>
      <c r="C35" s="6"/>
      <c r="D35" s="6"/>
      <c r="E35" s="7"/>
      <c r="F35" s="6"/>
      <c r="G35" s="6"/>
      <c r="H35" s="6"/>
      <c r="I35" s="6"/>
      <c r="J35" s="7"/>
      <c r="K35" s="7"/>
    </row>
    <row r="36" spans="1:11" s="5" customFormat="1">
      <c r="A36" s="6"/>
      <c r="B36" s="6"/>
      <c r="C36" s="6"/>
      <c r="D36" s="6"/>
      <c r="E36" s="7"/>
      <c r="F36" s="6"/>
      <c r="G36" s="6"/>
      <c r="H36" s="6"/>
      <c r="I36" s="6"/>
      <c r="J36" s="7"/>
      <c r="K36" s="7"/>
    </row>
    <row r="37" spans="1:11" s="5" customFormat="1">
      <c r="A37" s="6"/>
      <c r="B37" s="6"/>
      <c r="C37" s="6"/>
      <c r="D37" s="6"/>
      <c r="E37" s="7"/>
      <c r="F37" s="6"/>
      <c r="G37" s="6"/>
      <c r="H37" s="6"/>
      <c r="I37" s="6"/>
      <c r="J37" s="7"/>
      <c r="K37" s="7"/>
    </row>
    <row r="38" spans="1:11" s="5" customFormat="1">
      <c r="A38" s="6"/>
      <c r="B38" s="6"/>
      <c r="C38" s="6"/>
      <c r="D38" s="6"/>
      <c r="E38" s="7"/>
      <c r="F38" s="6"/>
      <c r="G38" s="6"/>
      <c r="H38" s="6"/>
      <c r="I38" s="6"/>
      <c r="J38" s="7"/>
      <c r="K38" s="7"/>
    </row>
    <row r="39" spans="1:11" s="5" customFormat="1">
      <c r="A39" s="6"/>
      <c r="B39" s="6"/>
      <c r="C39" s="6"/>
      <c r="D39" s="6"/>
      <c r="E39" s="7"/>
      <c r="F39" s="6"/>
      <c r="G39" s="6"/>
      <c r="H39" s="6"/>
      <c r="I39" s="6"/>
      <c r="J39" s="7"/>
      <c r="K39" s="7"/>
    </row>
    <row r="40" spans="1:11" s="5" customFormat="1">
      <c r="A40" s="6"/>
      <c r="B40" s="6"/>
      <c r="C40" s="6"/>
      <c r="D40" s="6"/>
      <c r="E40" s="7"/>
      <c r="F40" s="6"/>
      <c r="G40" s="6"/>
      <c r="H40" s="6"/>
      <c r="I40" s="6"/>
      <c r="J40" s="7"/>
      <c r="K40" s="7"/>
    </row>
    <row r="41" spans="1:11" s="5" customFormat="1">
      <c r="A41" s="6"/>
      <c r="B41" s="6"/>
      <c r="C41" s="6"/>
      <c r="D41" s="6"/>
      <c r="E41" s="7"/>
      <c r="F41" s="6"/>
      <c r="G41" s="6"/>
      <c r="H41" s="6"/>
      <c r="I41" s="6"/>
      <c r="J41" s="7"/>
      <c r="K41" s="7"/>
    </row>
    <row r="42" spans="1:11" s="5" customFormat="1">
      <c r="A42" s="6"/>
      <c r="B42" s="6"/>
      <c r="C42" s="6"/>
      <c r="D42" s="6"/>
      <c r="E42" s="7"/>
      <c r="F42" s="6"/>
      <c r="G42" s="6"/>
      <c r="H42" s="6"/>
      <c r="I42" s="6"/>
      <c r="J42" s="7"/>
      <c r="K42" s="7"/>
    </row>
    <row r="43" spans="1:11" s="5" customFormat="1">
      <c r="A43" s="6"/>
      <c r="B43" s="6"/>
      <c r="C43" s="6"/>
      <c r="D43" s="6"/>
      <c r="E43" s="7"/>
      <c r="F43" s="6"/>
      <c r="G43" s="6"/>
      <c r="H43" s="6"/>
      <c r="I43" s="6"/>
      <c r="J43" s="7"/>
      <c r="K43" s="7"/>
    </row>
    <row r="44" spans="1:11" s="5" customFormat="1">
      <c r="A44" s="6"/>
      <c r="B44" s="6"/>
      <c r="C44" s="6"/>
      <c r="D44" s="6"/>
      <c r="E44" s="7"/>
      <c r="F44" s="6"/>
      <c r="G44" s="6"/>
      <c r="H44" s="6"/>
      <c r="I44" s="6"/>
      <c r="J44" s="7"/>
      <c r="K44" s="7"/>
    </row>
    <row r="45" spans="1:11" s="5" customFormat="1">
      <c r="A45" s="6"/>
      <c r="B45" s="6"/>
      <c r="C45" s="6"/>
      <c r="D45" s="6"/>
      <c r="E45" s="7"/>
      <c r="F45" s="6"/>
      <c r="G45" s="6"/>
      <c r="H45" s="6"/>
      <c r="I45" s="6"/>
      <c r="J45" s="7"/>
      <c r="K45" s="7"/>
    </row>
    <row r="46" spans="1:11" s="5" customFormat="1">
      <c r="A46" s="6"/>
      <c r="B46" s="6"/>
      <c r="C46" s="6"/>
      <c r="D46" s="6"/>
      <c r="E46" s="7"/>
      <c r="F46" s="6"/>
      <c r="G46" s="6"/>
      <c r="H46" s="6"/>
      <c r="I46" s="6"/>
      <c r="J46" s="7"/>
      <c r="K46" s="7"/>
    </row>
    <row r="47" spans="1:11" s="5" customFormat="1">
      <c r="A47" s="6"/>
      <c r="B47" s="6"/>
      <c r="C47" s="6"/>
      <c r="D47" s="6"/>
      <c r="E47" s="7"/>
      <c r="F47" s="6"/>
      <c r="G47" s="6"/>
      <c r="H47" s="6"/>
      <c r="I47" s="6"/>
      <c r="J47" s="7"/>
      <c r="K47" s="7"/>
    </row>
    <row r="48" spans="1:11" s="5" customFormat="1">
      <c r="A48" s="6"/>
      <c r="B48" s="6"/>
      <c r="C48" s="6"/>
      <c r="D48" s="6"/>
      <c r="E48" s="7"/>
      <c r="F48" s="6"/>
      <c r="G48" s="6"/>
      <c r="H48" s="6"/>
      <c r="I48" s="6"/>
      <c r="J48" s="7"/>
      <c r="K48" s="7"/>
    </row>
    <row r="49" spans="1:11" s="5" customFormat="1">
      <c r="A49" s="6"/>
      <c r="B49" s="6"/>
      <c r="C49" s="6"/>
      <c r="D49" s="6"/>
      <c r="E49" s="7"/>
      <c r="F49" s="6"/>
      <c r="G49" s="6"/>
      <c r="H49" s="6"/>
      <c r="I49" s="6"/>
      <c r="J49" s="7"/>
      <c r="K49" s="7"/>
    </row>
    <row r="50" spans="1:11" s="5" customFormat="1">
      <c r="A50" s="6"/>
      <c r="B50" s="6"/>
      <c r="C50" s="6"/>
      <c r="D50" s="6"/>
      <c r="E50" s="7"/>
      <c r="F50" s="6"/>
      <c r="G50" s="6"/>
      <c r="H50" s="6"/>
      <c r="I50" s="6"/>
      <c r="J50" s="7"/>
      <c r="K50" s="7"/>
    </row>
    <row r="51" spans="1:11" s="5" customFormat="1">
      <c r="A51" s="6"/>
      <c r="B51" s="6"/>
      <c r="C51" s="6"/>
      <c r="D51" s="6"/>
      <c r="E51" s="7"/>
      <c r="F51" s="6"/>
      <c r="G51" s="6"/>
      <c r="H51" s="6"/>
      <c r="I51" s="6"/>
      <c r="J51" s="7"/>
      <c r="K51" s="7"/>
    </row>
    <row r="52" spans="1:11" s="5" customFormat="1">
      <c r="A52" s="6"/>
      <c r="B52" s="6"/>
      <c r="C52" s="6"/>
      <c r="D52" s="6"/>
      <c r="E52" s="7"/>
      <c r="F52" s="6"/>
      <c r="G52" s="6"/>
      <c r="H52" s="6"/>
      <c r="I52" s="6"/>
      <c r="J52" s="7"/>
      <c r="K52" s="7"/>
    </row>
    <row r="53" spans="1:11" s="5" customFormat="1">
      <c r="E53" s="9"/>
      <c r="J53" s="9"/>
      <c r="K53" s="9"/>
    </row>
    <row r="54" spans="1:11" s="5" customFormat="1">
      <c r="E54" s="9"/>
      <c r="J54" s="9"/>
      <c r="K54" s="9"/>
    </row>
    <row r="55" spans="1:11" s="5" customFormat="1">
      <c r="E55" s="9"/>
      <c r="J55" s="9"/>
      <c r="K55" s="9"/>
    </row>
    <row r="56" spans="1:11" s="5" customFormat="1">
      <c r="E56" s="9"/>
      <c r="J56" s="9"/>
      <c r="K56" s="9"/>
    </row>
    <row r="57" spans="1:11" s="5" customFormat="1">
      <c r="E57" s="9"/>
      <c r="J57" s="9"/>
      <c r="K57" s="9"/>
    </row>
    <row r="58" spans="1:11" s="5" customFormat="1">
      <c r="E58" s="9"/>
      <c r="J58" s="9"/>
      <c r="K58" s="9"/>
    </row>
    <row r="59" spans="1:11" s="5" customFormat="1">
      <c r="E59" s="9"/>
      <c r="J59" s="9"/>
      <c r="K59" s="9"/>
    </row>
    <row r="60" spans="1:11" s="5" customFormat="1">
      <c r="E60" s="9"/>
      <c r="J60" s="9"/>
      <c r="K60" s="9"/>
    </row>
    <row r="61" spans="1:11" s="5" customFormat="1">
      <c r="E61" s="9"/>
      <c r="J61" s="9"/>
      <c r="K61" s="9"/>
    </row>
    <row r="62" spans="1:11" s="5" customFormat="1">
      <c r="E62" s="9"/>
      <c r="J62" s="9"/>
      <c r="K62" s="9"/>
    </row>
    <row r="63" spans="1:11" s="5" customFormat="1">
      <c r="E63" s="9"/>
      <c r="J63" s="9"/>
      <c r="K63" s="9"/>
    </row>
    <row r="64" spans="1:11" s="5" customFormat="1">
      <c r="E64" s="9"/>
      <c r="J64" s="9"/>
      <c r="K64" s="9"/>
    </row>
    <row r="65" spans="5:11" s="5" customFormat="1">
      <c r="E65" s="9"/>
      <c r="J65" s="9"/>
      <c r="K65" s="9"/>
    </row>
  </sheetData>
  <sheetProtection sheet="1" objects="1" scenarios="1" formatCells="0" formatColumns="0" formatRows="0" sort="0" autoFilter="0"/>
  <customSheetViews>
    <customSheetView guid="{0B43FBCB-C830-11DC-8DB8-001B63993140}" showGridLines="0">
      <selection activeCell="C5" sqref="C5:K5"/>
      <pageSetup paperSize="9" scale="92" orientation="portrait"/>
      <headerFooter alignWithMargins="0"/>
    </customSheetView>
  </customSheetViews>
  <mergeCells count="51">
    <mergeCell ref="A18:B18"/>
    <mergeCell ref="G21:K21"/>
    <mergeCell ref="F13:I13"/>
    <mergeCell ref="C17:D17"/>
    <mergeCell ref="A17:B17"/>
    <mergeCell ref="C16:D16"/>
    <mergeCell ref="C14:D14"/>
    <mergeCell ref="C15:D15"/>
    <mergeCell ref="A9:B9"/>
    <mergeCell ref="A24:K24"/>
    <mergeCell ref="A20:C20"/>
    <mergeCell ref="C18:D18"/>
    <mergeCell ref="C19:D19"/>
    <mergeCell ref="F18:I18"/>
    <mergeCell ref="F19:I19"/>
    <mergeCell ref="F10:I10"/>
    <mergeCell ref="A16:B16"/>
    <mergeCell ref="F16:I16"/>
    <mergeCell ref="F17:I17"/>
    <mergeCell ref="F9:I9"/>
    <mergeCell ref="B21:D21"/>
    <mergeCell ref="A10:B11"/>
    <mergeCell ref="A19:B19"/>
    <mergeCell ref="E20:G20"/>
    <mergeCell ref="A1:K1"/>
    <mergeCell ref="C5:K5"/>
    <mergeCell ref="C6:K6"/>
    <mergeCell ref="A2:B2"/>
    <mergeCell ref="A3:B3"/>
    <mergeCell ref="A4:B4"/>
    <mergeCell ref="C4:K4"/>
    <mergeCell ref="A5:B5"/>
    <mergeCell ref="C2:K2"/>
    <mergeCell ref="C3:K3"/>
    <mergeCell ref="A6:B6"/>
    <mergeCell ref="A7:B7"/>
    <mergeCell ref="F15:I15"/>
    <mergeCell ref="F11:I11"/>
    <mergeCell ref="A8:B8"/>
    <mergeCell ref="A12:B12"/>
    <mergeCell ref="C13:D13"/>
    <mergeCell ref="F12:I12"/>
    <mergeCell ref="F14:I14"/>
    <mergeCell ref="C12:D12"/>
    <mergeCell ref="A13:B15"/>
    <mergeCell ref="C7:K7"/>
    <mergeCell ref="C9:D9"/>
    <mergeCell ref="C10:D10"/>
    <mergeCell ref="C11:D11"/>
    <mergeCell ref="C8:D8"/>
    <mergeCell ref="F8:I8"/>
  </mergeCells>
  <phoneticPr fontId="6" type="noConversion"/>
  <pageMargins left="0.51181102362204722" right="0.23622047244094491" top="0.51181102362204722" bottom="0.15748031496062992" header="0.19685039370078741" footer="0"/>
  <pageSetup paperSize="9" scale="92" orientation="portrait"/>
  <headerFooter alignWithMargins="0">
    <oddHeader>&amp;L&amp;6Bildungsplan zur Verordnung über die berufliche Grundbildung&amp;R&amp;6Anhang 6a: Anforderungen an die Lerndokumentation</oddHeader>
    <oddFooter>&amp;L&amp;6OdA Wald / CODOC&amp;R&amp;6 1. Ausgabe: 30.04.2007</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53249" r:id="rId3" name="Check Box 1">
              <controlPr defaultSize="0" autoLine="0" autoPict="0">
                <anchor moveWithCells="1">
                  <from>
                    <xdr:col>2</xdr:col>
                    <xdr:colOff>50800</xdr:colOff>
                    <xdr:row>5</xdr:row>
                    <xdr:rowOff>25400</xdr:rowOff>
                  </from>
                  <to>
                    <xdr:col>2</xdr:col>
                    <xdr:colOff>330200</xdr:colOff>
                    <xdr:row>5</xdr:row>
                    <xdr:rowOff>228600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19</vt:i4>
      </vt:variant>
    </vt:vector>
  </HeadingPairs>
  <TitlesOfParts>
    <vt:vector size="19" baseType="lpstr">
      <vt:lpstr>Infos, Merkblatt</vt:lpstr>
      <vt:lpstr>Muster</vt:lpstr>
      <vt:lpstr>1. S. a</vt:lpstr>
      <vt:lpstr>1. S. b</vt:lpstr>
      <vt:lpstr>Bildungb. 1. S.</vt:lpstr>
      <vt:lpstr>2. S. a</vt:lpstr>
      <vt:lpstr>2. S. b</vt:lpstr>
      <vt:lpstr>Bildungsb. 2. S.</vt:lpstr>
      <vt:lpstr>3. S. a</vt:lpstr>
      <vt:lpstr>3. S. b</vt:lpstr>
      <vt:lpstr>Bildungsb. 3 S.</vt:lpstr>
      <vt:lpstr>4. S. a</vt:lpstr>
      <vt:lpstr>4. S. b</vt:lpstr>
      <vt:lpstr>Bildungsb. 4. S.</vt:lpstr>
      <vt:lpstr>5. S. a</vt:lpstr>
      <vt:lpstr>5. S. b</vt:lpstr>
      <vt:lpstr>Bildungsb. 5. S.</vt:lpstr>
      <vt:lpstr>S. 1 -5</vt:lpstr>
      <vt:lpstr>Z.zug Erfanoten </vt:lpstr>
    </vt:vector>
  </TitlesOfParts>
  <Company>Kanton Basel-Landschaft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vfbfisch</dc:creator>
  <cp:lastModifiedBy>Rolf Dürig</cp:lastModifiedBy>
  <cp:lastPrinted>2016-02-22T14:37:38Z</cp:lastPrinted>
  <dcterms:created xsi:type="dcterms:W3CDTF">2007-10-23T08:54:37Z</dcterms:created>
  <dcterms:modified xsi:type="dcterms:W3CDTF">2016-04-06T08:24:45Z</dcterms:modified>
</cp:coreProperties>
</file>